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2025-2027'!$9:$10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Пр.2025-2027'!$A$1:$F$65</definedName>
    <definedName name="_xlnm.Print_Area" localSheetId="0">'Функц. 2025-2027'!$A$1:$K$900</definedName>
    <definedName name="_xlnm.Print_Area" localSheetId="1">'Целевые 2025-2027'!$A$1:$I$736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8" i="7" l="1"/>
  <c r="J839" i="7"/>
  <c r="F106" i="9" s="1"/>
  <c r="F105" i="9" s="1"/>
  <c r="H839" i="7"/>
  <c r="H838" i="7" s="1"/>
  <c r="F839" i="7"/>
  <c r="G839" i="7" s="1"/>
  <c r="G838" i="7" s="1"/>
  <c r="AE444" i="2"/>
  <c r="AF444" i="2"/>
  <c r="AD444" i="2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2" i="2"/>
  <c r="AD453" i="2"/>
  <c r="AD454" i="2"/>
  <c r="AD455" i="2"/>
  <c r="AD456" i="2"/>
  <c r="AD457" i="2"/>
  <c r="J170" i="7"/>
  <c r="J169" i="7" s="1"/>
  <c r="H170" i="7"/>
  <c r="H169" i="7" s="1"/>
  <c r="F170" i="7"/>
  <c r="F169" i="7" s="1"/>
  <c r="J172" i="7"/>
  <c r="F480" i="9" s="1"/>
  <c r="F479" i="9" s="1"/>
  <c r="H172" i="7"/>
  <c r="H171" i="7" s="1"/>
  <c r="F172" i="7"/>
  <c r="D480" i="9" s="1"/>
  <c r="D479" i="9" s="1"/>
  <c r="AE90" i="2"/>
  <c r="AD90" i="2"/>
  <c r="AE102" i="2"/>
  <c r="AF102" i="2"/>
  <c r="AE104" i="2"/>
  <c r="AF104" i="2"/>
  <c r="AE101" i="2"/>
  <c r="AD101" i="2"/>
  <c r="AD102" i="2"/>
  <c r="AD104" i="2"/>
  <c r="AE108" i="2"/>
  <c r="AF108" i="2"/>
  <c r="AF107" i="2" s="1"/>
  <c r="AD109" i="2"/>
  <c r="F178" i="7" s="1"/>
  <c r="AD110" i="2"/>
  <c r="AE110" i="2"/>
  <c r="AF110" i="2"/>
  <c r="AF631" i="2"/>
  <c r="AE631" i="2"/>
  <c r="AD631" i="2"/>
  <c r="AF797" i="2"/>
  <c r="AE797" i="2"/>
  <c r="AD797" i="2"/>
  <c r="J606" i="7"/>
  <c r="F98" i="9" s="1"/>
  <c r="F97" i="9" s="1"/>
  <c r="H606" i="7"/>
  <c r="E98" i="9" s="1"/>
  <c r="E97" i="9" s="1"/>
  <c r="F606" i="7"/>
  <c r="F605" i="7" s="1"/>
  <c r="AE669" i="2"/>
  <c r="AF669" i="2"/>
  <c r="AD669" i="2"/>
  <c r="AD672" i="2"/>
  <c r="J307" i="7"/>
  <c r="J306" i="7" s="1"/>
  <c r="H307" i="7"/>
  <c r="H306" i="7" s="1"/>
  <c r="F307" i="7"/>
  <c r="F306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J838" i="7" l="1"/>
  <c r="I839" i="7"/>
  <c r="I838" i="7" s="1"/>
  <c r="K839" i="7"/>
  <c r="K838" i="7" s="1"/>
  <c r="E106" i="9"/>
  <c r="E105" i="9" s="1"/>
  <c r="D106" i="9"/>
  <c r="D105" i="9" s="1"/>
  <c r="F171" i="7"/>
  <c r="D478" i="9"/>
  <c r="D477" i="9" s="1"/>
  <c r="E478" i="9"/>
  <c r="E477" i="9" s="1"/>
  <c r="F478" i="9"/>
  <c r="F477" i="9" s="1"/>
  <c r="J171" i="7"/>
  <c r="E480" i="9"/>
  <c r="E479" i="9" s="1"/>
  <c r="AF101" i="2"/>
  <c r="AF90" i="2" s="1"/>
  <c r="AE107" i="2"/>
  <c r="AD108" i="2"/>
  <c r="AD107" i="2" s="1"/>
  <c r="D98" i="9"/>
  <c r="D97" i="9" s="1"/>
  <c r="D249" i="9"/>
  <c r="D248" i="9" s="1"/>
  <c r="G307" i="7"/>
  <c r="G306" i="7" s="1"/>
  <c r="E249" i="9"/>
  <c r="E248" i="9" s="1"/>
  <c r="F249" i="9"/>
  <c r="F248" i="9" s="1"/>
  <c r="AD410" i="2" l="1"/>
  <c r="AD925" i="2"/>
  <c r="AD408" i="2"/>
  <c r="AD827" i="2"/>
  <c r="AD698" i="2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5" i="7"/>
  <c r="J424" i="7" s="1"/>
  <c r="J423" i="7" s="1"/>
  <c r="H425" i="7"/>
  <c r="H424" i="7" s="1"/>
  <c r="H423" i="7" s="1"/>
  <c r="F425" i="7"/>
  <c r="F424" i="7" s="1"/>
  <c r="F423" i="7" s="1"/>
  <c r="AE872" i="2"/>
  <c r="AF872" i="2"/>
  <c r="AF871" i="2" s="1"/>
  <c r="AE871" i="2"/>
  <c r="AD872" i="2"/>
  <c r="AD871" i="2" s="1"/>
  <c r="AD919" i="2"/>
  <c r="J634" i="7"/>
  <c r="J633" i="7" s="1"/>
  <c r="J632" i="7" s="1"/>
  <c r="J631" i="7" s="1"/>
  <c r="H634" i="7"/>
  <c r="H633" i="7" s="1"/>
  <c r="H632" i="7" s="1"/>
  <c r="H631" i="7" s="1"/>
  <c r="F634" i="7"/>
  <c r="F633" i="7" s="1"/>
  <c r="F632" i="7" s="1"/>
  <c r="F631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3" i="7"/>
  <c r="J282" i="7" s="1"/>
  <c r="J281" i="7" s="1"/>
  <c r="J280" i="7" s="1"/>
  <c r="J279" i="7" s="1"/>
  <c r="J278" i="7" s="1"/>
  <c r="H283" i="7"/>
  <c r="H282" i="7" s="1"/>
  <c r="H281" i="7" s="1"/>
  <c r="H280" i="7" s="1"/>
  <c r="H279" i="7" s="1"/>
  <c r="H278" i="7" s="1"/>
  <c r="F283" i="7"/>
  <c r="F282" i="7" s="1"/>
  <c r="F281" i="7" s="1"/>
  <c r="F280" i="7" s="1"/>
  <c r="F279" i="7" s="1"/>
  <c r="F278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19" i="7"/>
  <c r="I418" i="7" s="1"/>
  <c r="I414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67" i="7"/>
  <c r="J66" i="7" s="1"/>
  <c r="H67" i="7"/>
  <c r="H66" i="7" s="1"/>
  <c r="F67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3" i="7"/>
  <c r="F669" i="9" s="1"/>
  <c r="F668" i="9" s="1"/>
  <c r="H543" i="7"/>
  <c r="E669" i="9" s="1"/>
  <c r="E668" i="9" s="1"/>
  <c r="F543" i="7"/>
  <c r="D669" i="9" s="1"/>
  <c r="D668" i="9" s="1"/>
  <c r="AE954" i="2"/>
  <c r="AF954" i="2"/>
  <c r="AD954" i="2"/>
  <c r="AE858" i="2"/>
  <c r="F66" i="7" l="1"/>
  <c r="E443" i="9"/>
  <c r="E442" i="9" s="1"/>
  <c r="F443" i="9"/>
  <c r="F442" i="9" s="1"/>
  <c r="F542" i="7"/>
  <c r="J542" i="7"/>
  <c r="H542" i="7"/>
  <c r="G420" i="7" l="1"/>
  <c r="F375" i="9"/>
  <c r="F374" i="9" s="1"/>
  <c r="F373" i="9" s="1"/>
  <c r="G409" i="7"/>
  <c r="I409" i="7"/>
  <c r="I408" i="7" s="1"/>
  <c r="J409" i="7"/>
  <c r="J408" i="7" s="1"/>
  <c r="G408" i="7"/>
  <c r="G401" i="7" s="1"/>
  <c r="H410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0" i="7" l="1"/>
  <c r="D375" i="9" s="1"/>
  <c r="D374" i="9" s="1"/>
  <c r="D373" i="9" s="1"/>
  <c r="H409" i="7"/>
  <c r="H408" i="7" s="1"/>
  <c r="AE378" i="2"/>
  <c r="AF378" i="2"/>
  <c r="AD378" i="2"/>
  <c r="AD375" i="2"/>
  <c r="F409" i="7" l="1"/>
  <c r="F408" i="7" s="1"/>
  <c r="G481" i="7"/>
  <c r="G483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2" i="7"/>
  <c r="H482" i="7"/>
  <c r="J482" i="7"/>
  <c r="F483" i="7"/>
  <c r="D605" i="9" s="1"/>
  <c r="D604" i="9" s="1"/>
  <c r="F481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2" i="7" l="1"/>
  <c r="J454" i="7"/>
  <c r="F285" i="9" s="1"/>
  <c r="F284" i="9" s="1"/>
  <c r="H454" i="7"/>
  <c r="E285" i="9" s="1"/>
  <c r="E284" i="9" s="1"/>
  <c r="F454" i="7"/>
  <c r="F453" i="7" s="1"/>
  <c r="AE299" i="2"/>
  <c r="AF299" i="2"/>
  <c r="AD298" i="2"/>
  <c r="AD299" i="2"/>
  <c r="J453" i="7" l="1"/>
  <c r="H453" i="7"/>
  <c r="D285" i="9"/>
  <c r="D284" i="9" s="1"/>
  <c r="AD622" i="2"/>
  <c r="G490" i="7" l="1"/>
  <c r="G400" i="7"/>
  <c r="AE691" i="2"/>
  <c r="AE559" i="2"/>
  <c r="AE694" i="2" l="1"/>
  <c r="AE240" i="2" l="1"/>
  <c r="AD240" i="2"/>
  <c r="AF559" i="2"/>
  <c r="J630" i="7"/>
  <c r="F134" i="9" s="1"/>
  <c r="F133" i="9" s="1"/>
  <c r="F132" i="9" s="1"/>
  <c r="H630" i="7"/>
  <c r="H629" i="7" s="1"/>
  <c r="H628" i="7" s="1"/>
  <c r="F630" i="7"/>
  <c r="G629" i="7" s="1"/>
  <c r="G628" i="7" s="1"/>
  <c r="AE693" i="2"/>
  <c r="AE692" i="2" s="1"/>
  <c r="AF693" i="2"/>
  <c r="AF692" i="2" s="1"/>
  <c r="AD693" i="2"/>
  <c r="AD692" i="2" s="1"/>
  <c r="J629" i="7" l="1"/>
  <c r="J628" i="7" s="1"/>
  <c r="E134" i="9"/>
  <c r="E133" i="9" s="1"/>
  <c r="E132" i="9" s="1"/>
  <c r="I629" i="7"/>
  <c r="I628" i="7" s="1"/>
  <c r="F629" i="7"/>
  <c r="F628" i="7" s="1"/>
  <c r="D134" i="9"/>
  <c r="D133" i="9" s="1"/>
  <c r="D132" i="9" s="1"/>
  <c r="AD428" i="2"/>
  <c r="AD905" i="2" l="1"/>
  <c r="AD848" i="2" l="1"/>
  <c r="J138" i="7" l="1"/>
  <c r="J137" i="7" s="1"/>
  <c r="H138" i="7"/>
  <c r="H137" i="7" s="1"/>
  <c r="F138" i="7"/>
  <c r="F137" i="7" s="1"/>
  <c r="AD576" i="2"/>
  <c r="F132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1" i="7"/>
  <c r="F337" i="9" s="1"/>
  <c r="F336" i="9" s="1"/>
  <c r="F335" i="9" s="1"/>
  <c r="H851" i="7"/>
  <c r="H850" i="7" s="1"/>
  <c r="H849" i="7" s="1"/>
  <c r="F851" i="7"/>
  <c r="D337" i="9" s="1"/>
  <c r="D336" i="9" s="1"/>
  <c r="D335" i="9" s="1"/>
  <c r="AE993" i="2"/>
  <c r="AE992" i="2" s="1"/>
  <c r="AF993" i="2"/>
  <c r="AF992" i="2" s="1"/>
  <c r="AD993" i="2"/>
  <c r="AD992" i="2" s="1"/>
  <c r="J475" i="7"/>
  <c r="J474" i="7" s="1"/>
  <c r="J473" i="7" s="1"/>
  <c r="H475" i="7"/>
  <c r="H474" i="7" s="1"/>
  <c r="F475" i="7"/>
  <c r="D597" i="9" s="1"/>
  <c r="D596" i="9" s="1"/>
  <c r="D595" i="9" s="1"/>
  <c r="AE891" i="2"/>
  <c r="AE890" i="2" s="1"/>
  <c r="AF891" i="2"/>
  <c r="AF890" i="2" s="1"/>
  <c r="AD891" i="2"/>
  <c r="AD890" i="2" s="1"/>
  <c r="F850" i="7" l="1"/>
  <c r="F849" i="7" s="1"/>
  <c r="J850" i="7"/>
  <c r="J849" i="7" s="1"/>
  <c r="E337" i="9"/>
  <c r="E336" i="9" s="1"/>
  <c r="E335" i="9" s="1"/>
  <c r="E597" i="9"/>
  <c r="E596" i="9" s="1"/>
  <c r="E595" i="9" s="1"/>
  <c r="H473" i="7"/>
  <c r="F597" i="9"/>
  <c r="F596" i="9" s="1"/>
  <c r="F595" i="9" s="1"/>
  <c r="F474" i="7"/>
  <c r="F473" i="7" s="1"/>
  <c r="J214" i="7"/>
  <c r="F214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87" i="7"/>
  <c r="F495" i="9" s="1"/>
  <c r="F494" i="9" s="1"/>
  <c r="H187" i="7"/>
  <c r="E495" i="9" s="1"/>
  <c r="E494" i="9" s="1"/>
  <c r="F187" i="7"/>
  <c r="F186" i="7" s="1"/>
  <c r="AE117" i="2"/>
  <c r="AF117" i="2"/>
  <c r="AD117" i="2"/>
  <c r="AD116" i="2"/>
  <c r="H214" i="7" l="1"/>
  <c r="H186" i="7"/>
  <c r="J186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68" i="7"/>
  <c r="F322" i="9" s="1"/>
  <c r="F321" i="9" s="1"/>
  <c r="H268" i="7"/>
  <c r="E322" i="9" s="1"/>
  <c r="E321" i="9" s="1"/>
  <c r="J267" i="7" l="1"/>
  <c r="H267" i="7"/>
  <c r="AD195" i="2"/>
  <c r="AE192" i="2"/>
  <c r="AF192" i="2"/>
  <c r="AD193" i="2"/>
  <c r="AD192" i="2" l="1"/>
  <c r="F268" i="7"/>
  <c r="H516" i="7"/>
  <c r="E645" i="9" s="1"/>
  <c r="D322" i="9" l="1"/>
  <c r="D321" i="9" s="1"/>
  <c r="F267" i="7"/>
  <c r="J516" i="7"/>
  <c r="F645" i="9" s="1"/>
  <c r="H515" i="7"/>
  <c r="H514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67" i="7"/>
  <c r="F475" i="9" s="1"/>
  <c r="F474" i="9" s="1"/>
  <c r="H167" i="7"/>
  <c r="E475" i="9" s="1"/>
  <c r="E474" i="9" s="1"/>
  <c r="F167" i="7"/>
  <c r="D475" i="9" s="1"/>
  <c r="D474" i="9" s="1"/>
  <c r="AE99" i="2"/>
  <c r="AF99" i="2"/>
  <c r="AD99" i="2"/>
  <c r="AD98" i="2"/>
  <c r="J515" i="7" l="1"/>
  <c r="J514" i="7" s="1"/>
  <c r="F166" i="7"/>
  <c r="J166" i="7"/>
  <c r="H166" i="7"/>
  <c r="AD902" i="2"/>
  <c r="J579" i="7" l="1"/>
  <c r="J578" i="7" s="1"/>
  <c r="J577" i="7" s="1"/>
  <c r="H579" i="7"/>
  <c r="H578" i="7" s="1"/>
  <c r="H577" i="7" s="1"/>
  <c r="F579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78" i="7"/>
  <c r="F577" i="7" s="1"/>
  <c r="AD895" i="2" l="1"/>
  <c r="AD889" i="2"/>
  <c r="AD323" i="2"/>
  <c r="F516" i="7" s="1"/>
  <c r="F515" i="7" l="1"/>
  <c r="F514" i="7" s="1"/>
  <c r="D645" i="9"/>
  <c r="H434" i="7"/>
  <c r="E465" i="9" s="1"/>
  <c r="E464" i="9" s="1"/>
  <c r="E463" i="9" s="1"/>
  <c r="J434" i="7"/>
  <c r="J433" i="7" s="1"/>
  <c r="F434" i="7"/>
  <c r="F433" i="7" s="1"/>
  <c r="F432" i="7" s="1"/>
  <c r="F431" i="7" s="1"/>
  <c r="F430" i="7" s="1"/>
  <c r="F429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2" i="7"/>
  <c r="J471" i="7" s="1"/>
  <c r="J470" i="7" s="1"/>
  <c r="H472" i="7"/>
  <c r="H471" i="7" s="1"/>
  <c r="H470" i="7" s="1"/>
  <c r="F472" i="7"/>
  <c r="D594" i="9" s="1"/>
  <c r="D593" i="9" s="1"/>
  <c r="D592" i="9" s="1"/>
  <c r="H299" i="7"/>
  <c r="H298" i="7" s="1"/>
  <c r="H297" i="7" s="1"/>
  <c r="H296" i="7" s="1"/>
  <c r="H295" i="7" s="1"/>
  <c r="J299" i="7"/>
  <c r="J298" i="7" s="1"/>
  <c r="J297" i="7" s="1"/>
  <c r="J296" i="7" s="1"/>
  <c r="J295" i="7" s="1"/>
  <c r="F299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1" i="7"/>
  <c r="H710" i="7" s="1"/>
  <c r="H709" i="7" s="1"/>
  <c r="H708" i="7" s="1"/>
  <c r="J711" i="7"/>
  <c r="J710" i="7" s="1"/>
  <c r="J709" i="7" s="1"/>
  <c r="J708" i="7" s="1"/>
  <c r="F711" i="7"/>
  <c r="F710" i="7" s="1"/>
  <c r="F709" i="7" s="1"/>
  <c r="F708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4" i="7"/>
  <c r="F61" i="9" s="1"/>
  <c r="F60" i="9" s="1"/>
  <c r="F59" i="9" s="1"/>
  <c r="F58" i="9" s="1"/>
  <c r="H794" i="7"/>
  <c r="E61" i="9" s="1"/>
  <c r="E60" i="9" s="1"/>
  <c r="E59" i="9" s="1"/>
  <c r="E58" i="9" s="1"/>
  <c r="F794" i="7"/>
  <c r="F793" i="7" s="1"/>
  <c r="F792" i="7" s="1"/>
  <c r="F791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2" i="7" l="1"/>
  <c r="J431" i="7" s="1"/>
  <c r="J430" i="7" s="1"/>
  <c r="J429" i="7" s="1"/>
  <c r="F465" i="9"/>
  <c r="F464" i="9" s="1"/>
  <c r="F463" i="9" s="1"/>
  <c r="H433" i="7"/>
  <c r="H432" i="7" s="1"/>
  <c r="H431" i="7" s="1"/>
  <c r="H430" i="7" s="1"/>
  <c r="H429" i="7" s="1"/>
  <c r="D465" i="9"/>
  <c r="D464" i="9" s="1"/>
  <c r="D463" i="9" s="1"/>
  <c r="F471" i="7"/>
  <c r="F470" i="7" s="1"/>
  <c r="E594" i="9"/>
  <c r="E593" i="9" s="1"/>
  <c r="E592" i="9" s="1"/>
  <c r="F594" i="9"/>
  <c r="F593" i="9" s="1"/>
  <c r="F592" i="9" s="1"/>
  <c r="F298" i="7"/>
  <c r="F297" i="7" s="1"/>
  <c r="F296" i="7" s="1"/>
  <c r="F295" i="7" s="1"/>
  <c r="F732" i="9"/>
  <c r="F731" i="9" s="1"/>
  <c r="F730" i="9" s="1"/>
  <c r="E732" i="9"/>
  <c r="E731" i="9" s="1"/>
  <c r="E730" i="9" s="1"/>
  <c r="J793" i="7"/>
  <c r="J792" i="7" s="1"/>
  <c r="J791" i="7" s="1"/>
  <c r="H793" i="7"/>
  <c r="H792" i="7" s="1"/>
  <c r="H791" i="7" s="1"/>
  <c r="D61" i="9"/>
  <c r="D60" i="9" s="1"/>
  <c r="D59" i="9" s="1"/>
  <c r="D58" i="9" s="1"/>
  <c r="AD339" i="2"/>
  <c r="AD254" i="2"/>
  <c r="AD258" i="2"/>
  <c r="G753" i="7"/>
  <c r="I753" i="7"/>
  <c r="J761" i="7"/>
  <c r="F28" i="9" s="1"/>
  <c r="F27" i="9" s="1"/>
  <c r="F26" i="9" s="1"/>
  <c r="F25" i="9" s="1"/>
  <c r="H761" i="7"/>
  <c r="E28" i="9" s="1"/>
  <c r="E27" i="9" s="1"/>
  <c r="E26" i="9" s="1"/>
  <c r="E25" i="9" s="1"/>
  <c r="F761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0" i="7" l="1"/>
  <c r="J759" i="7" s="1"/>
  <c r="J758" i="7" s="1"/>
  <c r="H760" i="7"/>
  <c r="H759" i="7" s="1"/>
  <c r="H758" i="7" s="1"/>
  <c r="F760" i="7"/>
  <c r="F759" i="7" s="1"/>
  <c r="F758" i="7" s="1"/>
  <c r="AD306" i="2"/>
  <c r="AD186" i="2"/>
  <c r="AD162" i="2"/>
  <c r="J592" i="7"/>
  <c r="F131" i="9" s="1"/>
  <c r="F130" i="9" s="1"/>
  <c r="F129" i="9" s="1"/>
  <c r="H592" i="7"/>
  <c r="F592" i="7"/>
  <c r="AF655" i="2"/>
  <c r="AF654" i="2" s="1"/>
  <c r="AF653" i="2" s="1"/>
  <c r="AE655" i="2"/>
  <c r="AE654" i="2" s="1"/>
  <c r="AE653" i="2" s="1"/>
  <c r="AD655" i="2"/>
  <c r="AD654" i="2" s="1"/>
  <c r="AD653" i="2" s="1"/>
  <c r="G592" i="7" l="1"/>
  <c r="G591" i="7" s="1"/>
  <c r="G590" i="7" s="1"/>
  <c r="G589" i="7" s="1"/>
  <c r="D131" i="9"/>
  <c r="D130" i="9" s="1"/>
  <c r="D129" i="9" s="1"/>
  <c r="H591" i="7"/>
  <c r="H590" i="7" s="1"/>
  <c r="H589" i="7" s="1"/>
  <c r="E131" i="9"/>
  <c r="E130" i="9" s="1"/>
  <c r="E129" i="9" s="1"/>
  <c r="J591" i="7"/>
  <c r="J590" i="7" s="1"/>
  <c r="J589" i="7" s="1"/>
  <c r="F591" i="7"/>
  <c r="F590" i="7" s="1"/>
  <c r="F589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1" i="7"/>
  <c r="J210" i="7" s="1"/>
  <c r="J209" i="7" s="1"/>
  <c r="H211" i="7"/>
  <c r="E729" i="9" s="1"/>
  <c r="E728" i="9" s="1"/>
  <c r="E727" i="9" s="1"/>
  <c r="F211" i="7"/>
  <c r="D729" i="9" s="1"/>
  <c r="D728" i="9" s="1"/>
  <c r="D727" i="9" s="1"/>
  <c r="J213" i="7"/>
  <c r="J212" i="7" s="1"/>
  <c r="J208" i="7" l="1"/>
  <c r="F729" i="9"/>
  <c r="F728" i="9" s="1"/>
  <c r="F727" i="9" s="1"/>
  <c r="F210" i="7"/>
  <c r="F209" i="7" s="1"/>
  <c r="H210" i="7"/>
  <c r="H209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5" i="7" l="1"/>
  <c r="J24" i="7" s="1"/>
  <c r="J23" i="7" s="1"/>
  <c r="J22" i="7" s="1"/>
  <c r="J21" i="7" s="1"/>
  <c r="J20" i="7" s="1"/>
  <c r="H25" i="7"/>
  <c r="H24" i="7" s="1"/>
  <c r="H23" i="7" s="1"/>
  <c r="H22" i="7" s="1"/>
  <c r="H21" i="7" s="1"/>
  <c r="H20" i="7" s="1"/>
  <c r="F25" i="7"/>
  <c r="F24" i="7" s="1"/>
  <c r="F23" i="7" s="1"/>
  <c r="F22" i="7" s="1"/>
  <c r="F21" i="7" s="1"/>
  <c r="F20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07" i="7"/>
  <c r="J206" i="7" s="1"/>
  <c r="J205" i="7" s="1"/>
  <c r="H207" i="7"/>
  <c r="H206" i="7" s="1"/>
  <c r="H205" i="7" s="1"/>
  <c r="F207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4" i="7"/>
  <c r="H144" i="7"/>
  <c r="F144" i="7"/>
  <c r="AE87" i="2"/>
  <c r="AF87" i="2"/>
  <c r="AD87" i="2"/>
  <c r="AF932" i="2"/>
  <c r="AE932" i="2"/>
  <c r="AD932" i="2"/>
  <c r="AF916" i="2"/>
  <c r="J487" i="7"/>
  <c r="J486" i="7" s="1"/>
  <c r="J485" i="7" s="1"/>
  <c r="H487" i="7"/>
  <c r="H486" i="7" s="1"/>
  <c r="H485" i="7" s="1"/>
  <c r="F487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06" i="7"/>
  <c r="F205" i="7" s="1"/>
  <c r="E609" i="9"/>
  <c r="E608" i="9" s="1"/>
  <c r="E607" i="9" s="1"/>
  <c r="F609" i="9"/>
  <c r="F608" i="9" s="1"/>
  <c r="F607" i="9" s="1"/>
  <c r="F486" i="7"/>
  <c r="F485" i="7" s="1"/>
  <c r="J520" i="7"/>
  <c r="H520" i="7"/>
  <c r="F520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19" i="7" l="1"/>
  <c r="H518" i="7" s="1"/>
  <c r="H517" i="7" s="1"/>
  <c r="E661" i="9"/>
  <c r="E660" i="9" s="1"/>
  <c r="E659" i="9" s="1"/>
  <c r="E658" i="9" s="1"/>
  <c r="J519" i="7"/>
  <c r="J518" i="7" s="1"/>
  <c r="J517" i="7" s="1"/>
  <c r="F661" i="9"/>
  <c r="F660" i="9" s="1"/>
  <c r="F659" i="9" s="1"/>
  <c r="F658" i="9" s="1"/>
  <c r="F519" i="7"/>
  <c r="F518" i="7" s="1"/>
  <c r="F517" i="7" s="1"/>
  <c r="J498" i="7"/>
  <c r="F624" i="9" s="1"/>
  <c r="F623" i="9" s="1"/>
  <c r="F622" i="9" s="1"/>
  <c r="H498" i="7"/>
  <c r="E624" i="9" s="1"/>
  <c r="E623" i="9" s="1"/>
  <c r="E622" i="9" s="1"/>
  <c r="F498" i="7"/>
  <c r="D624" i="9" s="1"/>
  <c r="D623" i="9" s="1"/>
  <c r="D622" i="9" s="1"/>
  <c r="H417" i="7"/>
  <c r="H416" i="7" s="1"/>
  <c r="H415" i="7" s="1"/>
  <c r="J417" i="7"/>
  <c r="J416" i="7" s="1"/>
  <c r="J415" i="7" s="1"/>
  <c r="F417" i="7"/>
  <c r="F416" i="7" s="1"/>
  <c r="F415" i="7" s="1"/>
  <c r="F213" i="7"/>
  <c r="F212" i="7" s="1"/>
  <c r="F208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497" i="7"/>
  <c r="F496" i="7" s="1"/>
  <c r="H497" i="7"/>
  <c r="H496" i="7" s="1"/>
  <c r="J497" i="7"/>
  <c r="J496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79" i="7" l="1"/>
  <c r="F233" i="9" s="1"/>
  <c r="H879" i="7"/>
  <c r="E233" i="9" s="1"/>
  <c r="F879" i="7"/>
  <c r="J880" i="7"/>
  <c r="H880" i="7"/>
  <c r="F880" i="7"/>
  <c r="D234" i="9" s="1"/>
  <c r="AF481" i="2"/>
  <c r="AE481" i="2"/>
  <c r="AE482" i="2"/>
  <c r="AF482" i="2"/>
  <c r="AD482" i="2"/>
  <c r="F878" i="7" l="1"/>
  <c r="H878" i="7"/>
  <c r="D233" i="9"/>
  <c r="D232" i="9" s="1"/>
  <c r="J878" i="7"/>
  <c r="E234" i="9"/>
  <c r="E232" i="9" s="1"/>
  <c r="F234" i="9"/>
  <c r="F232" i="9" s="1"/>
  <c r="J132" i="7"/>
  <c r="H132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3" i="7"/>
  <c r="H813" i="7"/>
  <c r="H812" i="7" s="1"/>
  <c r="H811" i="7" s="1"/>
  <c r="H810" i="7" s="1"/>
  <c r="H809" i="7" s="1"/>
  <c r="H808" i="7" s="1"/>
  <c r="H807" i="7" s="1"/>
  <c r="F813" i="7"/>
  <c r="F812" i="7" s="1"/>
  <c r="F811" i="7" s="1"/>
  <c r="F810" i="7" s="1"/>
  <c r="F809" i="7" s="1"/>
  <c r="F808" i="7" s="1"/>
  <c r="F807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06" i="7" l="1"/>
  <c r="D54" i="10"/>
  <c r="D53" i="10" s="1"/>
  <c r="H806" i="7"/>
  <c r="E54" i="10"/>
  <c r="E53" i="10" s="1"/>
  <c r="J812" i="7"/>
  <c r="J811" i="7" s="1"/>
  <c r="J810" i="7" s="1"/>
  <c r="J809" i="7" s="1"/>
  <c r="J808" i="7" s="1"/>
  <c r="J807" i="7" s="1"/>
  <c r="J806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78" i="7"/>
  <c r="F45" i="9" s="1"/>
  <c r="F44" i="9" s="1"/>
  <c r="H778" i="7"/>
  <c r="E45" i="9" s="1"/>
  <c r="E44" i="9" s="1"/>
  <c r="F778" i="7"/>
  <c r="D45" i="9" s="1"/>
  <c r="D44" i="9" s="1"/>
  <c r="AE407" i="2"/>
  <c r="AF407" i="2"/>
  <c r="AD407" i="2"/>
  <c r="F777" i="7" l="1"/>
  <c r="J777" i="7"/>
  <c r="H777" i="7"/>
  <c r="J557" i="7"/>
  <c r="J556" i="7" s="1"/>
  <c r="J555" i="7" s="1"/>
  <c r="J554" i="7" s="1"/>
  <c r="H557" i="7"/>
  <c r="E356" i="9" s="1"/>
  <c r="E355" i="9" s="1"/>
  <c r="E354" i="9" s="1"/>
  <c r="E353" i="9" s="1"/>
  <c r="F557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78" i="7"/>
  <c r="J477" i="7" s="1"/>
  <c r="J476" i="7" s="1"/>
  <c r="H478" i="7"/>
  <c r="H477" i="7" s="1"/>
  <c r="H476" i="7" s="1"/>
  <c r="F478" i="7"/>
  <c r="F477" i="7" s="1"/>
  <c r="F476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56" i="7"/>
  <c r="F555" i="7" s="1"/>
  <c r="F554" i="7" s="1"/>
  <c r="H556" i="7"/>
  <c r="H555" i="7" s="1"/>
  <c r="H554" i="7" s="1"/>
  <c r="D600" i="9"/>
  <c r="D599" i="9" s="1"/>
  <c r="D598" i="9" s="1"/>
  <c r="F600" i="9"/>
  <c r="F599" i="9" s="1"/>
  <c r="F598" i="9" s="1"/>
  <c r="E600" i="9"/>
  <c r="E599" i="9" s="1"/>
  <c r="E598" i="9" s="1"/>
  <c r="H213" i="7" l="1"/>
  <c r="H212" i="7" s="1"/>
  <c r="H208" i="7" s="1"/>
  <c r="AD435" i="2"/>
  <c r="J703" i="7" l="1"/>
  <c r="J702" i="7" s="1"/>
  <c r="H703" i="7"/>
  <c r="H702" i="7" s="1"/>
  <c r="F703" i="7"/>
  <c r="F702" i="7" s="1"/>
  <c r="AE361" i="2"/>
  <c r="AF361" i="2"/>
  <c r="AD361" i="2"/>
  <c r="AF360" i="2"/>
  <c r="AE360" i="2"/>
  <c r="AD360" i="2"/>
  <c r="J263" i="7"/>
  <c r="J262" i="7" s="1"/>
  <c r="H263" i="7"/>
  <c r="H262" i="7" s="1"/>
  <c r="F263" i="7"/>
  <c r="D317" i="9" s="1"/>
  <c r="D316" i="9" s="1"/>
  <c r="AE187" i="2"/>
  <c r="AF187" i="2"/>
  <c r="AD187" i="2"/>
  <c r="D519" i="9" l="1"/>
  <c r="D518" i="9" s="1"/>
  <c r="F262" i="7"/>
  <c r="E519" i="9"/>
  <c r="E518" i="9" s="1"/>
  <c r="F519" i="9"/>
  <c r="F518" i="9" s="1"/>
  <c r="E317" i="9"/>
  <c r="E316" i="9" s="1"/>
  <c r="F317" i="9"/>
  <c r="F316" i="9" s="1"/>
  <c r="AD709" i="2"/>
  <c r="K771" i="7" l="1"/>
  <c r="K770" i="7" s="1"/>
  <c r="K763" i="7" s="1"/>
  <c r="K762" i="7" s="1"/>
  <c r="K752" i="7" s="1"/>
  <c r="K751" i="7" s="1"/>
  <c r="K750" i="7" s="1"/>
  <c r="AF997" i="2" l="1"/>
  <c r="AE997" i="2"/>
  <c r="AD997" i="2"/>
  <c r="J649" i="7"/>
  <c r="J648" i="7" s="1"/>
  <c r="J647" i="7" s="1"/>
  <c r="H649" i="7"/>
  <c r="E153" i="9" s="1"/>
  <c r="E152" i="9" s="1"/>
  <c r="E151" i="9" s="1"/>
  <c r="F649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4" i="7"/>
  <c r="G643" i="7" s="1"/>
  <c r="G642" i="7" s="1"/>
  <c r="J645" i="7"/>
  <c r="J644" i="7" s="1"/>
  <c r="J643" i="7" s="1"/>
  <c r="J642" i="7" s="1"/>
  <c r="H645" i="7"/>
  <c r="H644" i="7" s="1"/>
  <c r="H643" i="7" s="1"/>
  <c r="H642" i="7" s="1"/>
  <c r="F645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26" i="7"/>
  <c r="K625" i="7" s="1"/>
  <c r="J666" i="7"/>
  <c r="F74" i="9" s="1"/>
  <c r="F73" i="9" s="1"/>
  <c r="F72" i="9" s="1"/>
  <c r="F71" i="9" s="1"/>
  <c r="H666" i="7"/>
  <c r="H665" i="7" s="1"/>
  <c r="H664" i="7" s="1"/>
  <c r="H663" i="7" s="1"/>
  <c r="F666" i="7"/>
  <c r="G666" i="7" s="1"/>
  <c r="G665" i="7" s="1"/>
  <c r="G664" i="7" s="1"/>
  <c r="G663" i="7" s="1"/>
  <c r="AE342" i="2"/>
  <c r="AE341" i="2" s="1"/>
  <c r="AE340" i="2" s="1"/>
  <c r="AF342" i="2"/>
  <c r="AF341" i="2" s="1"/>
  <c r="AF340" i="2" s="1"/>
  <c r="AD342" i="2"/>
  <c r="AD341" i="2" s="1"/>
  <c r="AD340" i="2" s="1"/>
  <c r="G669" i="7"/>
  <c r="G668" i="7" s="1"/>
  <c r="G667" i="7" s="1"/>
  <c r="J670" i="7"/>
  <c r="J669" i="7" s="1"/>
  <c r="J668" i="7" s="1"/>
  <c r="J667" i="7" s="1"/>
  <c r="H670" i="7"/>
  <c r="H669" i="7" s="1"/>
  <c r="H668" i="7" s="1"/>
  <c r="H667" i="7" s="1"/>
  <c r="AE346" i="2"/>
  <c r="AE345" i="2" s="1"/>
  <c r="AE344" i="2" s="1"/>
  <c r="AF346" i="2"/>
  <c r="AF345" i="2" s="1"/>
  <c r="AF344" i="2" s="1"/>
  <c r="AD347" i="2"/>
  <c r="F670" i="7" s="1"/>
  <c r="F669" i="7" s="1"/>
  <c r="F668" i="7" s="1"/>
  <c r="F667" i="7" s="1"/>
  <c r="AF402" i="2"/>
  <c r="AE402" i="2"/>
  <c r="AD402" i="2"/>
  <c r="AD346" i="2" l="1"/>
  <c r="AD345" i="2" s="1"/>
  <c r="AD344" i="2" s="1"/>
  <c r="F648" i="7"/>
  <c r="F647" i="7" s="1"/>
  <c r="G649" i="7"/>
  <c r="G648" i="7" s="1"/>
  <c r="G647" i="7" s="1"/>
  <c r="I649" i="7"/>
  <c r="I648" i="7" s="1"/>
  <c r="I647" i="7" s="1"/>
  <c r="F153" i="9"/>
  <c r="F152" i="9" s="1"/>
  <c r="F151" i="9" s="1"/>
  <c r="K649" i="7"/>
  <c r="K648" i="7" s="1"/>
  <c r="K647" i="7" s="1"/>
  <c r="H648" i="7"/>
  <c r="H647" i="7" s="1"/>
  <c r="F644" i="7"/>
  <c r="F643" i="7" s="1"/>
  <c r="F642" i="7" s="1"/>
  <c r="E149" i="9"/>
  <c r="E148" i="9" s="1"/>
  <c r="E147" i="9" s="1"/>
  <c r="E146" i="9" s="1"/>
  <c r="G658" i="7"/>
  <c r="F665" i="7"/>
  <c r="F664" i="7" s="1"/>
  <c r="F663" i="7" s="1"/>
  <c r="D74" i="9"/>
  <c r="D73" i="9" s="1"/>
  <c r="D72" i="9" s="1"/>
  <c r="D71" i="9" s="1"/>
  <c r="E74" i="9"/>
  <c r="E73" i="9" s="1"/>
  <c r="E72" i="9" s="1"/>
  <c r="E71" i="9" s="1"/>
  <c r="J665" i="7"/>
  <c r="J664" i="7" s="1"/>
  <c r="J663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59" i="7" l="1"/>
  <c r="H858" i="7" s="1"/>
  <c r="H857" i="7" s="1"/>
  <c r="H856" i="7" s="1"/>
  <c r="H855" i="7" s="1"/>
  <c r="G657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3" i="7" l="1"/>
  <c r="I402" i="7" s="1"/>
  <c r="K403" i="7"/>
  <c r="K402" i="7" s="1"/>
  <c r="J404" i="7"/>
  <c r="I406" i="7"/>
  <c r="I405" i="7" s="1"/>
  <c r="K406" i="7"/>
  <c r="K405" i="7" s="1"/>
  <c r="F404" i="7"/>
  <c r="F403" i="7" s="1"/>
  <c r="F407" i="7"/>
  <c r="F406" i="7" s="1"/>
  <c r="F405" i="7" s="1"/>
  <c r="I401" i="7" l="1"/>
  <c r="K401" i="7"/>
  <c r="F369" i="9"/>
  <c r="F368" i="9" s="1"/>
  <c r="F367" i="9" s="1"/>
  <c r="D372" i="9"/>
  <c r="D371" i="9" s="1"/>
  <c r="D370" i="9" s="1"/>
  <c r="J403" i="7"/>
  <c r="J402" i="7" s="1"/>
  <c r="D369" i="9"/>
  <c r="D368" i="9" s="1"/>
  <c r="D367" i="9" s="1"/>
  <c r="D366" i="9" s="1"/>
  <c r="AE852" i="2"/>
  <c r="H404" i="7" s="1"/>
  <c r="E369" i="9" s="1"/>
  <c r="E368" i="9" s="1"/>
  <c r="E367" i="9" s="1"/>
  <c r="AD854" i="2"/>
  <c r="AD853" i="2" s="1"/>
  <c r="AF855" i="2"/>
  <c r="J407" i="7" s="1"/>
  <c r="F372" i="9" s="1"/>
  <c r="F371" i="9" s="1"/>
  <c r="F370" i="9" s="1"/>
  <c r="AE855" i="2"/>
  <c r="AF42" i="2"/>
  <c r="AF40" i="2"/>
  <c r="AF39" i="2" l="1"/>
  <c r="F366" i="9"/>
  <c r="H403" i="7"/>
  <c r="H402" i="7" s="1"/>
  <c r="AE854" i="2"/>
  <c r="AE853" i="2" s="1"/>
  <c r="H407" i="7"/>
  <c r="J406" i="7"/>
  <c r="J405" i="7" s="1"/>
  <c r="J401" i="7" s="1"/>
  <c r="AF854" i="2"/>
  <c r="AF853" i="2" s="1"/>
  <c r="E372" i="9" l="1"/>
  <c r="E371" i="9" s="1"/>
  <c r="E370" i="9" s="1"/>
  <c r="E366" i="9" s="1"/>
  <c r="H406" i="7"/>
  <c r="H405" i="7" s="1"/>
  <c r="H401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0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36" i="7"/>
  <c r="H336" i="7"/>
  <c r="F336" i="7"/>
  <c r="F335" i="7" s="1"/>
  <c r="F334" i="7" s="1"/>
  <c r="F333" i="7" s="1"/>
  <c r="F332" i="7" s="1"/>
  <c r="H331" i="7"/>
  <c r="H330" i="7" s="1"/>
  <c r="J331" i="7"/>
  <c r="J330" i="7" s="1"/>
  <c r="F331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0" i="7"/>
  <c r="D549" i="9"/>
  <c r="F554" i="9"/>
  <c r="F553" i="9" s="1"/>
  <c r="F552" i="9" s="1"/>
  <c r="F551" i="9" s="1"/>
  <c r="F550" i="9" s="1"/>
  <c r="J335" i="7"/>
  <c r="J334" i="7" s="1"/>
  <c r="J333" i="7" s="1"/>
  <c r="J332" i="7" s="1"/>
  <c r="E554" i="9"/>
  <c r="E553" i="9" s="1"/>
  <c r="E552" i="9" s="1"/>
  <c r="E551" i="9" s="1"/>
  <c r="E550" i="9" s="1"/>
  <c r="H335" i="7"/>
  <c r="H334" i="7" s="1"/>
  <c r="H333" i="7" s="1"/>
  <c r="H332" i="7" s="1"/>
  <c r="J142" i="7"/>
  <c r="H142" i="7"/>
  <c r="J466" i="7"/>
  <c r="H466" i="7"/>
  <c r="F466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4" i="7"/>
  <c r="F358" i="7"/>
  <c r="F357" i="7" s="1"/>
  <c r="F356" i="7" s="1"/>
  <c r="F355" i="7" s="1"/>
  <c r="F362" i="7" l="1"/>
  <c r="F361" i="7" s="1"/>
  <c r="F360" i="7" s="1"/>
  <c r="F359" i="7" s="1"/>
  <c r="J567" i="7" l="1"/>
  <c r="J566" i="7" s="1"/>
  <c r="J565" i="7" s="1"/>
  <c r="J564" i="7" s="1"/>
  <c r="J563" i="7" s="1"/>
  <c r="J562" i="7" s="1"/>
  <c r="J561" i="7" s="1"/>
  <c r="F44" i="10" s="1"/>
  <c r="H567" i="7"/>
  <c r="H566" i="7" s="1"/>
  <c r="H565" i="7" s="1"/>
  <c r="H564" i="7" s="1"/>
  <c r="H563" i="7" s="1"/>
  <c r="H562" i="7" s="1"/>
  <c r="H561" i="7" s="1"/>
  <c r="E44" i="10" s="1"/>
  <c r="F567" i="7"/>
  <c r="F566" i="7" s="1"/>
  <c r="F565" i="7" s="1"/>
  <c r="F564" i="7" s="1"/>
  <c r="F563" i="7" s="1"/>
  <c r="F562" i="7" s="1"/>
  <c r="F561" i="7" s="1"/>
  <c r="D44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5" i="7"/>
  <c r="J804" i="7" s="1"/>
  <c r="J803" i="7" s="1"/>
  <c r="J802" i="7" s="1"/>
  <c r="J801" i="7" s="1"/>
  <c r="J800" i="7" s="1"/>
  <c r="J799" i="7" s="1"/>
  <c r="H805" i="7"/>
  <c r="E621" i="9" s="1"/>
  <c r="E620" i="9" s="1"/>
  <c r="E619" i="9" s="1"/>
  <c r="E618" i="9" s="1"/>
  <c r="F805" i="7"/>
  <c r="F804" i="7" s="1"/>
  <c r="F803" i="7" s="1"/>
  <c r="F802" i="7" s="1"/>
  <c r="F801" i="7" s="1"/>
  <c r="F800" i="7" s="1"/>
  <c r="F799" i="7" s="1"/>
  <c r="AD434" i="2"/>
  <c r="AD433" i="2" s="1"/>
  <c r="AD432" i="2" s="1"/>
  <c r="AD431" i="2" s="1"/>
  <c r="AD430" i="2" s="1"/>
  <c r="AD429" i="2" s="1"/>
  <c r="H804" i="7" l="1"/>
  <c r="H803" i="7" s="1"/>
  <c r="H802" i="7" s="1"/>
  <c r="H801" i="7" s="1"/>
  <c r="H800" i="7" s="1"/>
  <c r="H799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1" i="7"/>
  <c r="H101" i="7"/>
  <c r="F101" i="7"/>
  <c r="AF122" i="2" l="1"/>
  <c r="J191" i="7" s="1"/>
  <c r="J190" i="7" s="1"/>
  <c r="J189" i="7" s="1"/>
  <c r="J188" i="7" s="1"/>
  <c r="AE122" i="2"/>
  <c r="H191" i="7" s="1"/>
  <c r="H190" i="7" s="1"/>
  <c r="H189" i="7" s="1"/>
  <c r="H188" i="7" s="1"/>
  <c r="F191" i="7"/>
  <c r="F190" i="7" s="1"/>
  <c r="F189" i="7" s="1"/>
  <c r="F188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4" i="7"/>
  <c r="J883" i="7" s="1"/>
  <c r="H884" i="7"/>
  <c r="H883" i="7" s="1"/>
  <c r="F884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2" i="7" l="1"/>
  <c r="J881" i="7" s="1"/>
  <c r="H882" i="7"/>
  <c r="H881" i="7" s="1"/>
  <c r="AF121" i="2"/>
  <c r="AF120" i="2" s="1"/>
  <c r="AF119" i="2" s="1"/>
  <c r="AE121" i="2"/>
  <c r="AE120" i="2" s="1"/>
  <c r="AE119" i="2" s="1"/>
  <c r="AD121" i="2"/>
  <c r="AD120" i="2" s="1"/>
  <c r="AD119" i="2" s="1"/>
  <c r="F883" i="7"/>
  <c r="E238" i="9"/>
  <c r="E237" i="9" s="1"/>
  <c r="E236" i="9" s="1"/>
  <c r="E235" i="9" s="1"/>
  <c r="F238" i="9"/>
  <c r="F237" i="9" s="1"/>
  <c r="F236" i="9" s="1"/>
  <c r="F235" i="9" s="1"/>
  <c r="F882" i="7" l="1"/>
  <c r="F881" i="7" s="1"/>
  <c r="AF667" i="2"/>
  <c r="AD640" i="2"/>
  <c r="AE667" i="2" l="1"/>
  <c r="AF640" i="2"/>
  <c r="AE640" i="2"/>
  <c r="G440" i="7" l="1"/>
  <c r="J241" i="7"/>
  <c r="F306" i="9" s="1"/>
  <c r="F305" i="9" s="1"/>
  <c r="F304" i="9" s="1"/>
  <c r="F303" i="9" s="1"/>
  <c r="H241" i="7"/>
  <c r="E306" i="9" s="1"/>
  <c r="E305" i="9" s="1"/>
  <c r="E304" i="9" s="1"/>
  <c r="E303" i="9" s="1"/>
  <c r="F241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0" i="7"/>
  <c r="H270" i="7"/>
  <c r="F270" i="7"/>
  <c r="F240" i="7" l="1"/>
  <c r="F239" i="7" s="1"/>
  <c r="F238" i="7" s="1"/>
  <c r="J240" i="7"/>
  <c r="J239" i="7" s="1"/>
  <c r="J238" i="7" s="1"/>
  <c r="H240" i="7"/>
  <c r="H239" i="7" s="1"/>
  <c r="H238" i="7" s="1"/>
  <c r="I827" i="7" l="1"/>
  <c r="I826" i="7" s="1"/>
  <c r="I825" i="7" s="1"/>
  <c r="I824" i="7" s="1"/>
  <c r="J828" i="7"/>
  <c r="F350" i="9" s="1"/>
  <c r="F349" i="9" s="1"/>
  <c r="F348" i="9" s="1"/>
  <c r="F347" i="9" s="1"/>
  <c r="F346" i="9" s="1"/>
  <c r="H828" i="7"/>
  <c r="E350" i="9" s="1"/>
  <c r="E349" i="9" s="1"/>
  <c r="E348" i="9" s="1"/>
  <c r="E347" i="9" s="1"/>
  <c r="E346" i="9" s="1"/>
  <c r="F828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2" i="7" l="1"/>
  <c r="I823" i="7"/>
  <c r="F827" i="7"/>
  <c r="F826" i="7" s="1"/>
  <c r="F825" i="7" s="1"/>
  <c r="F824" i="7" s="1"/>
  <c r="F823" i="7" s="1"/>
  <c r="H827" i="7"/>
  <c r="H826" i="7" s="1"/>
  <c r="H825" i="7" s="1"/>
  <c r="H824" i="7" s="1"/>
  <c r="H823" i="7" s="1"/>
  <c r="J827" i="7"/>
  <c r="J826" i="7" s="1"/>
  <c r="J825" i="7" s="1"/>
  <c r="J824" i="7" s="1"/>
  <c r="J823" i="7" s="1"/>
  <c r="AF678" i="2"/>
  <c r="AE678" i="2"/>
  <c r="AD678" i="2"/>
  <c r="AD769" i="2"/>
  <c r="F740" i="7" s="1"/>
  <c r="AF726" i="2"/>
  <c r="AE726" i="2"/>
  <c r="AD726" i="2"/>
  <c r="F655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28" i="7"/>
  <c r="J427" i="7" s="1"/>
  <c r="J426" i="7" s="1"/>
  <c r="H428" i="7"/>
  <c r="H427" i="7" s="1"/>
  <c r="H426" i="7" s="1"/>
  <c r="F428" i="7"/>
  <c r="G428" i="7" s="1"/>
  <c r="G427" i="7" s="1"/>
  <c r="G426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2" i="7"/>
  <c r="G421" i="7" s="1"/>
  <c r="J422" i="7"/>
  <c r="J421" i="7" s="1"/>
  <c r="H422" i="7"/>
  <c r="H421" i="7" s="1"/>
  <c r="D393" i="9"/>
  <c r="D392" i="9" s="1"/>
  <c r="D391" i="9" s="1"/>
  <c r="F427" i="7"/>
  <c r="F426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2" i="7"/>
  <c r="H652" i="7"/>
  <c r="F652" i="7"/>
  <c r="F651" i="7" s="1"/>
  <c r="F650" i="7" s="1"/>
  <c r="AE715" i="2"/>
  <c r="AE714" i="2" s="1"/>
  <c r="AF715" i="2"/>
  <c r="AF714" i="2" s="1"/>
  <c r="AD715" i="2"/>
  <c r="AD714" i="2" s="1"/>
  <c r="J854" i="7"/>
  <c r="D387" i="9" l="1"/>
  <c r="D386" i="9" s="1"/>
  <c r="F422" i="7"/>
  <c r="F421" i="7" s="1"/>
  <c r="J651" i="7"/>
  <c r="J650" i="7" s="1"/>
  <c r="K652" i="7"/>
  <c r="K651" i="7" s="1"/>
  <c r="K650" i="7" s="1"/>
  <c r="H651" i="7"/>
  <c r="H650" i="7" s="1"/>
  <c r="I652" i="7"/>
  <c r="I651" i="7" s="1"/>
  <c r="I650" i="7" s="1"/>
  <c r="F156" i="9"/>
  <c r="F155" i="9" s="1"/>
  <c r="F154" i="9" s="1"/>
  <c r="G652" i="7"/>
  <c r="G651" i="7" s="1"/>
  <c r="G650" i="7" s="1"/>
  <c r="D156" i="9"/>
  <c r="D155" i="9" s="1"/>
  <c r="D154" i="9" s="1"/>
  <c r="E156" i="9"/>
  <c r="E155" i="9" s="1"/>
  <c r="E154" i="9" s="1"/>
  <c r="J655" i="7" l="1"/>
  <c r="K655" i="7" s="1"/>
  <c r="K654" i="7" s="1"/>
  <c r="K653" i="7" s="1"/>
  <c r="K646" i="7" s="1"/>
  <c r="H655" i="7"/>
  <c r="I655" i="7" s="1"/>
  <c r="J620" i="7"/>
  <c r="K620" i="7" s="1"/>
  <c r="K619" i="7" s="1"/>
  <c r="K618" i="7" s="1"/>
  <c r="H620" i="7"/>
  <c r="I620" i="7" s="1"/>
  <c r="I619" i="7" s="1"/>
  <c r="I618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88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0" i="7" l="1"/>
  <c r="G620" i="7" s="1"/>
  <c r="G619" i="7" s="1"/>
  <c r="G618" i="7" s="1"/>
  <c r="F588" i="7"/>
  <c r="F587" i="7" s="1"/>
  <c r="F586" i="7" s="1"/>
  <c r="J588" i="7"/>
  <c r="K588" i="7" s="1"/>
  <c r="K587" i="7" s="1"/>
  <c r="K586" i="7" s="1"/>
  <c r="H619" i="7"/>
  <c r="H618" i="7" s="1"/>
  <c r="J619" i="7"/>
  <c r="J618" i="7" s="1"/>
  <c r="H587" i="7"/>
  <c r="H586" i="7" s="1"/>
  <c r="E121" i="9"/>
  <c r="E120" i="9" s="1"/>
  <c r="E119" i="9" s="1"/>
  <c r="I588" i="7"/>
  <c r="I587" i="7" s="1"/>
  <c r="I586" i="7" s="1"/>
  <c r="G588" i="7" l="1"/>
  <c r="G587" i="7" s="1"/>
  <c r="G586" i="7" s="1"/>
  <c r="F121" i="9"/>
  <c r="F120" i="9" s="1"/>
  <c r="F119" i="9" s="1"/>
  <c r="J587" i="7"/>
  <c r="J586" i="7" s="1"/>
  <c r="D121" i="9"/>
  <c r="D120" i="9" s="1"/>
  <c r="D119" i="9" s="1"/>
  <c r="F619" i="7"/>
  <c r="F618" i="7" s="1"/>
  <c r="AE718" i="2"/>
  <c r="AE717" i="2" s="1"/>
  <c r="AE710" i="2" s="1"/>
  <c r="AF718" i="2"/>
  <c r="AF717" i="2" s="1"/>
  <c r="AF710" i="2" s="1"/>
  <c r="AD718" i="2"/>
  <c r="AD717" i="2" s="1"/>
  <c r="AD710" i="2" s="1"/>
  <c r="G655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4" i="7" l="1"/>
  <c r="G653" i="7" s="1"/>
  <c r="G646" i="7" s="1"/>
  <c r="H654" i="7"/>
  <c r="H653" i="7" s="1"/>
  <c r="H646" i="7" s="1"/>
  <c r="I654" i="7"/>
  <c r="I653" i="7" s="1"/>
  <c r="I646" i="7" s="1"/>
  <c r="J654" i="7"/>
  <c r="J653" i="7" s="1"/>
  <c r="J646" i="7" s="1"/>
  <c r="F654" i="7"/>
  <c r="F653" i="7" s="1"/>
  <c r="F646" i="7" s="1"/>
  <c r="J617" i="7"/>
  <c r="H617" i="7"/>
  <c r="H616" i="7" s="1"/>
  <c r="H615" i="7" s="1"/>
  <c r="AE680" i="2"/>
  <c r="AE679" i="2" s="1"/>
  <c r="AF680" i="2"/>
  <c r="AF679" i="2" s="1"/>
  <c r="AD681" i="2"/>
  <c r="F617" i="7" s="1"/>
  <c r="AD680" i="2" l="1"/>
  <c r="AD679" i="2" s="1"/>
  <c r="F616" i="7"/>
  <c r="F615" i="7" s="1"/>
  <c r="D118" i="9"/>
  <c r="D117" i="9" s="1"/>
  <c r="D116" i="9" s="1"/>
  <c r="J616" i="7"/>
  <c r="J615" i="7" s="1"/>
  <c r="F118" i="9"/>
  <c r="F117" i="9" s="1"/>
  <c r="F116" i="9" s="1"/>
  <c r="G617" i="7"/>
  <c r="G616" i="7" s="1"/>
  <c r="G615" i="7" s="1"/>
  <c r="H493" i="7"/>
  <c r="K492" i="7"/>
  <c r="K491" i="7" s="1"/>
  <c r="I492" i="7"/>
  <c r="I491" i="7" s="1"/>
  <c r="I484" i="7" s="1"/>
  <c r="F493" i="7"/>
  <c r="AF908" i="2"/>
  <c r="AF907" i="2" s="1"/>
  <c r="AF906" i="2" s="1"/>
  <c r="AD907" i="2"/>
  <c r="AD906" i="2" s="1"/>
  <c r="AF851" i="2"/>
  <c r="AF850" i="2" s="1"/>
  <c r="AF849" i="2" s="1"/>
  <c r="K484" i="7" l="1"/>
  <c r="K468" i="7" s="1"/>
  <c r="K467" i="7" s="1"/>
  <c r="K441" i="7" s="1"/>
  <c r="J493" i="7"/>
  <c r="H492" i="7"/>
  <c r="H491" i="7" s="1"/>
  <c r="E615" i="9"/>
  <c r="E614" i="9" s="1"/>
  <c r="E613" i="9" s="1"/>
  <c r="F492" i="7"/>
  <c r="F491" i="7" s="1"/>
  <c r="D615" i="9"/>
  <c r="D614" i="9" s="1"/>
  <c r="D613" i="9" s="1"/>
  <c r="AE907" i="2"/>
  <c r="AE906" i="2" s="1"/>
  <c r="F402" i="7"/>
  <c r="F401" i="7" s="1"/>
  <c r="AD851" i="2"/>
  <c r="AD850" i="2" s="1"/>
  <c r="AD849" i="2" s="1"/>
  <c r="G736" i="7"/>
  <c r="AD972" i="2"/>
  <c r="AD861" i="2"/>
  <c r="AF769" i="2"/>
  <c r="AE769" i="2"/>
  <c r="AF375" i="2"/>
  <c r="AE375" i="2"/>
  <c r="AF772" i="2"/>
  <c r="J743" i="7" s="1"/>
  <c r="AE772" i="2"/>
  <c r="H743" i="7" s="1"/>
  <c r="J492" i="7" l="1"/>
  <c r="J491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39" i="7"/>
  <c r="G438" i="7" s="1"/>
  <c r="G437" i="7" s="1"/>
  <c r="G436" i="7" s="1"/>
  <c r="G435" i="7" s="1"/>
  <c r="J440" i="7"/>
  <c r="F653" i="9" s="1"/>
  <c r="AF881" i="2"/>
  <c r="AF880" i="2" s="1"/>
  <c r="AF879" i="2" s="1"/>
  <c r="AF878" i="2" s="1"/>
  <c r="AF877" i="2" s="1"/>
  <c r="H440" i="7"/>
  <c r="AD881" i="2"/>
  <c r="AD880" i="2" s="1"/>
  <c r="AD879" i="2" s="1"/>
  <c r="AD878" i="2" s="1"/>
  <c r="AD877" i="2" s="1"/>
  <c r="I468" i="7" l="1"/>
  <c r="I467" i="7" s="1"/>
  <c r="I441" i="7" s="1"/>
  <c r="E653" i="9"/>
  <c r="E652" i="9" s="1"/>
  <c r="E651" i="9" s="1"/>
  <c r="J439" i="7"/>
  <c r="J438" i="7" s="1"/>
  <c r="J437" i="7" s="1"/>
  <c r="J436" i="7" s="1"/>
  <c r="J435" i="7" s="1"/>
  <c r="F652" i="9"/>
  <c r="F651" i="9" s="1"/>
  <c r="AE881" i="2"/>
  <c r="AE880" i="2" s="1"/>
  <c r="AE879" i="2" s="1"/>
  <c r="AE878" i="2" s="1"/>
  <c r="AE877" i="2" s="1"/>
  <c r="F440" i="7"/>
  <c r="H439" i="7"/>
  <c r="H438" i="7" s="1"/>
  <c r="H437" i="7" s="1"/>
  <c r="H436" i="7" s="1"/>
  <c r="H435" i="7" s="1"/>
  <c r="D653" i="9" l="1"/>
  <c r="D652" i="9" s="1"/>
  <c r="D651" i="9" s="1"/>
  <c r="F439" i="7"/>
  <c r="F438" i="7" s="1"/>
  <c r="F437" i="7" s="1"/>
  <c r="F436" i="7" s="1"/>
  <c r="F435" i="7" s="1"/>
  <c r="J527" i="7" l="1"/>
  <c r="J526" i="7" s="1"/>
  <c r="J525" i="7" s="1"/>
  <c r="J524" i="7" s="1"/>
  <c r="J523" i="7" s="1"/>
  <c r="J522" i="7" s="1"/>
  <c r="H527" i="7"/>
  <c r="H526" i="7" s="1"/>
  <c r="H525" i="7" s="1"/>
  <c r="H524" i="7" s="1"/>
  <c r="H523" i="7" s="1"/>
  <c r="H522" i="7" s="1"/>
  <c r="F527" i="7"/>
  <c r="F526" i="7" s="1"/>
  <c r="F525" i="7" s="1"/>
  <c r="F524" i="7" s="1"/>
  <c r="F523" i="7" s="1"/>
  <c r="F522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19" i="7" l="1"/>
  <c r="G418" i="7" s="1"/>
  <c r="G414" i="7" s="1"/>
  <c r="J420" i="7"/>
  <c r="F385" i="9" s="1"/>
  <c r="F384" i="9" s="1"/>
  <c r="F383" i="9" s="1"/>
  <c r="F379" i="9" s="1"/>
  <c r="H420" i="7"/>
  <c r="H419" i="7" s="1"/>
  <c r="H418" i="7" s="1"/>
  <c r="H414" i="7" s="1"/>
  <c r="F420" i="7"/>
  <c r="F419" i="7" l="1"/>
  <c r="F418" i="7" s="1"/>
  <c r="F414" i="7" s="1"/>
  <c r="J419" i="7"/>
  <c r="J418" i="7" s="1"/>
  <c r="J414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396" i="7"/>
  <c r="G412" i="7"/>
  <c r="G411" i="7" s="1"/>
  <c r="I412" i="7"/>
  <c r="I411" i="7" s="1"/>
  <c r="I396" i="7" s="1"/>
  <c r="J413" i="7"/>
  <c r="F378" i="9" s="1"/>
  <c r="F377" i="9" s="1"/>
  <c r="F376" i="9" s="1"/>
  <c r="H413" i="7"/>
  <c r="F413" i="7"/>
  <c r="AE860" i="2"/>
  <c r="AE859" i="2" s="1"/>
  <c r="AF860" i="2"/>
  <c r="AF859" i="2" s="1"/>
  <c r="AD860" i="2"/>
  <c r="AD859" i="2" s="1"/>
  <c r="D378" i="9" l="1"/>
  <c r="D377" i="9" s="1"/>
  <c r="D376" i="9" s="1"/>
  <c r="H412" i="7"/>
  <c r="H411" i="7" s="1"/>
  <c r="K395" i="7"/>
  <c r="F412" i="7"/>
  <c r="F411" i="7" s="1"/>
  <c r="J412" i="7"/>
  <c r="J411" i="7" s="1"/>
  <c r="E378" i="9"/>
  <c r="E377" i="9" s="1"/>
  <c r="E376" i="9" s="1"/>
  <c r="J100" i="7"/>
  <c r="J99" i="7" s="1"/>
  <c r="J98" i="7" s="1"/>
  <c r="H100" i="7"/>
  <c r="H99" i="7" s="1"/>
  <c r="H98" i="7" s="1"/>
  <c r="F100" i="7"/>
  <c r="F99" i="7" s="1"/>
  <c r="F98" i="7" s="1"/>
  <c r="AD552" i="2"/>
  <c r="AD551" i="2" s="1"/>
  <c r="AD550" i="2" s="1"/>
  <c r="AF552" i="2"/>
  <c r="AF551" i="2" s="1"/>
  <c r="AF550" i="2" s="1"/>
  <c r="AE552" i="2"/>
  <c r="AE551" i="2" s="1"/>
  <c r="AE550" i="2" s="1"/>
  <c r="K394" i="7" l="1"/>
  <c r="K393" i="7" s="1"/>
  <c r="J798" i="7" l="1"/>
  <c r="F65" i="9" s="1"/>
  <c r="F64" i="9" s="1"/>
  <c r="F63" i="9" s="1"/>
  <c r="F62" i="9" s="1"/>
  <c r="H798" i="7"/>
  <c r="F798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798" i="7"/>
  <c r="H797" i="7"/>
  <c r="H796" i="7" s="1"/>
  <c r="H795" i="7" s="1"/>
  <c r="I798" i="7"/>
  <c r="I797" i="7" s="1"/>
  <c r="I796" i="7" s="1"/>
  <c r="I795" i="7" s="1"/>
  <c r="I773" i="7" s="1"/>
  <c r="G797" i="7"/>
  <c r="G796" i="7" s="1"/>
  <c r="G795" i="7" s="1"/>
  <c r="G773" i="7" s="1"/>
  <c r="F797" i="7"/>
  <c r="F796" i="7" s="1"/>
  <c r="F795" i="7" s="1"/>
  <c r="J797" i="7"/>
  <c r="J796" i="7" s="1"/>
  <c r="J795" i="7" s="1"/>
  <c r="E65" i="9"/>
  <c r="E64" i="9" s="1"/>
  <c r="E63" i="9" s="1"/>
  <c r="E62" i="9" s="1"/>
  <c r="I395" i="7" l="1"/>
  <c r="I394" i="7" l="1"/>
  <c r="I393" i="7" s="1"/>
  <c r="J599" i="7" l="1"/>
  <c r="H599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598" i="7"/>
  <c r="J597" i="7" s="1"/>
  <c r="F599" i="7"/>
  <c r="H598" i="7"/>
  <c r="H597" i="7" s="1"/>
  <c r="D84" i="9" l="1"/>
  <c r="D83" i="9" s="1"/>
  <c r="D82" i="9" s="1"/>
  <c r="F598" i="7"/>
  <c r="F597" i="7" s="1"/>
  <c r="H125" i="7" l="1"/>
  <c r="AF690" i="2" l="1"/>
  <c r="AF689" i="2" s="1"/>
  <c r="AE690" i="2"/>
  <c r="AE689" i="2" s="1"/>
  <c r="AD690" i="2"/>
  <c r="AD689" i="2" s="1"/>
  <c r="H627" i="7" l="1"/>
  <c r="F627" i="7"/>
  <c r="J627" i="7"/>
  <c r="F128" i="9" s="1"/>
  <c r="F127" i="9" s="1"/>
  <c r="F126" i="9" s="1"/>
  <c r="D128" i="9" l="1"/>
  <c r="D127" i="9" s="1"/>
  <c r="D126" i="9" s="1"/>
  <c r="E128" i="9"/>
  <c r="E127" i="9" s="1"/>
  <c r="E126" i="9" s="1"/>
  <c r="J392" i="7" l="1"/>
  <c r="F681" i="9" s="1"/>
  <c r="F680" i="9" s="1"/>
  <c r="F679" i="9" s="1"/>
  <c r="F678" i="9" s="1"/>
  <c r="F677" i="9" s="1"/>
  <c r="F676" i="9" s="1"/>
  <c r="H392" i="7"/>
  <c r="H391" i="7" s="1"/>
  <c r="H390" i="7" s="1"/>
  <c r="H389" i="7" s="1"/>
  <c r="H388" i="7" s="1"/>
  <c r="H387" i="7" s="1"/>
  <c r="F392" i="7"/>
  <c r="F391" i="7" s="1"/>
  <c r="F390" i="7" s="1"/>
  <c r="F389" i="7" s="1"/>
  <c r="F388" i="7" s="1"/>
  <c r="F387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1" i="7"/>
  <c r="J390" i="7" s="1"/>
  <c r="J389" i="7" s="1"/>
  <c r="J388" i="7" s="1"/>
  <c r="J387" i="7" s="1"/>
  <c r="J507" i="7" l="1"/>
  <c r="H507" i="7"/>
  <c r="F507" i="7"/>
  <c r="F506" i="7" s="1"/>
  <c r="F505" i="7" s="1"/>
  <c r="AE921" i="2"/>
  <c r="AE920" i="2" s="1"/>
  <c r="AF921" i="2"/>
  <c r="AF920" i="2" s="1"/>
  <c r="AD921" i="2"/>
  <c r="AD920" i="2" s="1"/>
  <c r="H506" i="7" l="1"/>
  <c r="H505" i="7" s="1"/>
  <c r="E633" i="9"/>
  <c r="E632" i="9" s="1"/>
  <c r="E631" i="9" s="1"/>
  <c r="J506" i="7"/>
  <c r="J505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2" i="7"/>
  <c r="AD83" i="2" l="1"/>
  <c r="AF83" i="2"/>
  <c r="AE83" i="2"/>
  <c r="J510" i="7"/>
  <c r="J509" i="7" s="1"/>
  <c r="J508" i="7" s="1"/>
  <c r="H510" i="7"/>
  <c r="E636" i="9" s="1"/>
  <c r="E635" i="9" s="1"/>
  <c r="E634" i="9" s="1"/>
  <c r="F510" i="7"/>
  <c r="D636" i="9" s="1"/>
  <c r="D635" i="9" s="1"/>
  <c r="D634" i="9" s="1"/>
  <c r="AE924" i="2"/>
  <c r="AE923" i="2" s="1"/>
  <c r="AF924" i="2"/>
  <c r="AF923" i="2" s="1"/>
  <c r="AD924" i="2"/>
  <c r="AD923" i="2" s="1"/>
  <c r="F509" i="7" l="1"/>
  <c r="F508" i="7" s="1"/>
  <c r="F636" i="9"/>
  <c r="F635" i="9" s="1"/>
  <c r="F634" i="9" s="1"/>
  <c r="H509" i="7"/>
  <c r="H508" i="7" s="1"/>
  <c r="J277" i="7" l="1"/>
  <c r="F331" i="9" s="1"/>
  <c r="F330" i="9" s="1"/>
  <c r="H277" i="7"/>
  <c r="H276" i="7" s="1"/>
  <c r="F277" i="7"/>
  <c r="D331" i="9" s="1"/>
  <c r="D330" i="9" s="1"/>
  <c r="AF201" i="2"/>
  <c r="AE201" i="2"/>
  <c r="AD201" i="2"/>
  <c r="F276" i="7" l="1"/>
  <c r="E331" i="9"/>
  <c r="E330" i="9" s="1"/>
  <c r="J276" i="7"/>
  <c r="J614" i="7" l="1"/>
  <c r="J613" i="7" s="1"/>
  <c r="J612" i="7" s="1"/>
  <c r="H614" i="7"/>
  <c r="F614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1" i="7"/>
  <c r="F145" i="9" s="1"/>
  <c r="F144" i="9" s="1"/>
  <c r="F143" i="9" s="1"/>
  <c r="H641" i="7"/>
  <c r="E145" i="9" s="1"/>
  <c r="E144" i="9" s="1"/>
  <c r="E143" i="9" s="1"/>
  <c r="F641" i="7"/>
  <c r="F640" i="7" s="1"/>
  <c r="F639" i="7" s="1"/>
  <c r="AE704" i="2"/>
  <c r="AE703" i="2" s="1"/>
  <c r="AF704" i="2"/>
  <c r="AF703" i="2" s="1"/>
  <c r="AD704" i="2"/>
  <c r="AD703" i="2" s="1"/>
  <c r="G585" i="7" l="1"/>
  <c r="G584" i="7" s="1"/>
  <c r="G583" i="7" s="1"/>
  <c r="D115" i="9"/>
  <c r="D114" i="9" s="1"/>
  <c r="D113" i="9" s="1"/>
  <c r="E115" i="9"/>
  <c r="E114" i="9" s="1"/>
  <c r="E113" i="9" s="1"/>
  <c r="K585" i="7"/>
  <c r="K584" i="7" s="1"/>
  <c r="K583" i="7" s="1"/>
  <c r="F115" i="9"/>
  <c r="F114" i="9" s="1"/>
  <c r="F113" i="9" s="1"/>
  <c r="G614" i="7"/>
  <c r="G613" i="7" s="1"/>
  <c r="G612" i="7" s="1"/>
  <c r="K614" i="7"/>
  <c r="K613" i="7" s="1"/>
  <c r="K612" i="7" s="1"/>
  <c r="F613" i="7"/>
  <c r="F612" i="7" s="1"/>
  <c r="G641" i="7"/>
  <c r="G640" i="7" s="1"/>
  <c r="G639" i="7" s="1"/>
  <c r="G635" i="7" s="1"/>
  <c r="I614" i="7"/>
  <c r="I613" i="7" s="1"/>
  <c r="I612" i="7" s="1"/>
  <c r="H613" i="7"/>
  <c r="H612" i="7" s="1"/>
  <c r="H584" i="7"/>
  <c r="H583" i="7" s="1"/>
  <c r="D145" i="9"/>
  <c r="D144" i="9" s="1"/>
  <c r="D143" i="9" s="1"/>
  <c r="H640" i="7"/>
  <c r="H639" i="7" s="1"/>
  <c r="I641" i="7"/>
  <c r="I640" i="7" s="1"/>
  <c r="I639" i="7" s="1"/>
  <c r="I635" i="7" s="1"/>
  <c r="K641" i="7"/>
  <c r="K640" i="7" s="1"/>
  <c r="K639" i="7" s="1"/>
  <c r="K635" i="7" s="1"/>
  <c r="J640" i="7"/>
  <c r="J639" i="7" s="1"/>
  <c r="J120" i="7" l="1"/>
  <c r="F716" i="9" s="1"/>
  <c r="F120" i="7"/>
  <c r="D716" i="9" s="1"/>
  <c r="H120" i="7"/>
  <c r="E716" i="9" s="1"/>
  <c r="H465" i="7" l="1"/>
  <c r="H464" i="7" s="1"/>
  <c r="H463" i="7" s="1"/>
  <c r="H462" i="7" s="1"/>
  <c r="H461" i="7" s="1"/>
  <c r="F588" i="9"/>
  <c r="F465" i="7"/>
  <c r="F464" i="7" s="1"/>
  <c r="F463" i="7" s="1"/>
  <c r="F462" i="7" s="1"/>
  <c r="F461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5" i="7" l="1"/>
  <c r="J464" i="7" s="1"/>
  <c r="J463" i="7" s="1"/>
  <c r="J462" i="7" s="1"/>
  <c r="J461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07" i="7" l="1"/>
  <c r="H707" i="7"/>
  <c r="J77" i="7" l="1"/>
  <c r="F502" i="9" s="1"/>
  <c r="K739" i="7"/>
  <c r="K742" i="7"/>
  <c r="K741" i="7" s="1"/>
  <c r="AF771" i="2"/>
  <c r="J866" i="7" l="1"/>
  <c r="F217" i="9" s="1"/>
  <c r="J832" i="7" l="1"/>
  <c r="H832" i="7"/>
  <c r="F832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1" i="7" l="1"/>
  <c r="H830" i="7" s="1"/>
  <c r="H829" i="7" s="1"/>
  <c r="E725" i="9"/>
  <c r="J831" i="7"/>
  <c r="J830" i="7" s="1"/>
  <c r="J829" i="7" s="1"/>
  <c r="F725" i="9"/>
  <c r="F831" i="7"/>
  <c r="F830" i="7" s="1"/>
  <c r="F829" i="7" s="1"/>
  <c r="AF480" i="2"/>
  <c r="AF479" i="2" s="1"/>
  <c r="AE480" i="2"/>
  <c r="AE479" i="2" s="1"/>
  <c r="AD480" i="2"/>
  <c r="AD479" i="2" s="1"/>
  <c r="J822" i="7" l="1"/>
  <c r="F57" i="10" s="1"/>
  <c r="F822" i="7"/>
  <c r="D57" i="10" s="1"/>
  <c r="H822" i="7"/>
  <c r="E57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3" i="7" l="1"/>
  <c r="F439" i="9" s="1"/>
  <c r="F438" i="9" s="1"/>
  <c r="H63" i="7"/>
  <c r="H62" i="7" s="1"/>
  <c r="F63" i="7"/>
  <c r="D439" i="9" s="1"/>
  <c r="D438" i="9" s="1"/>
  <c r="AD40" i="2"/>
  <c r="F62" i="7" l="1"/>
  <c r="J62" i="7"/>
  <c r="E439" i="9"/>
  <c r="E438" i="9" s="1"/>
  <c r="AF374" i="2"/>
  <c r="J386" i="7" l="1"/>
  <c r="F657" i="9" s="1"/>
  <c r="F656" i="9" s="1"/>
  <c r="F655" i="9" s="1"/>
  <c r="F654" i="9" s="1"/>
  <c r="F386" i="7"/>
  <c r="D657" i="9" s="1"/>
  <c r="D656" i="9" s="1"/>
  <c r="D655" i="9" s="1"/>
  <c r="D654" i="9" s="1"/>
  <c r="AD285" i="2"/>
  <c r="AD284" i="2" s="1"/>
  <c r="AF285" i="2"/>
  <c r="AF284" i="2" s="1"/>
  <c r="H386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5" i="7"/>
  <c r="H384" i="7" s="1"/>
  <c r="H383" i="7" s="1"/>
  <c r="H382" i="7" s="1"/>
  <c r="H381" i="7" s="1"/>
  <c r="AE285" i="2"/>
  <c r="AE284" i="2" s="1"/>
  <c r="J385" i="7"/>
  <c r="J384" i="7" s="1"/>
  <c r="J383" i="7" s="1"/>
  <c r="J382" i="7" s="1"/>
  <c r="J381" i="7" s="1"/>
  <c r="F385" i="7"/>
  <c r="F384" i="7" s="1"/>
  <c r="F383" i="7" s="1"/>
  <c r="F382" i="7" s="1"/>
  <c r="F381" i="7" s="1"/>
  <c r="AE281" i="2" l="1"/>
  <c r="AE283" i="2"/>
  <c r="AE282" i="2" s="1"/>
  <c r="F738" i="7" l="1"/>
  <c r="F736" i="7"/>
  <c r="F891" i="7" l="1"/>
  <c r="J891" i="7"/>
  <c r="J890" i="7" s="1"/>
  <c r="J889" i="7" s="1"/>
  <c r="J888" i="7" s="1"/>
  <c r="J887" i="7" s="1"/>
  <c r="J886" i="7" s="1"/>
  <c r="J885" i="7" s="1"/>
  <c r="F62" i="10" s="1"/>
  <c r="H891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0" i="7"/>
  <c r="F889" i="7" s="1"/>
  <c r="F888" i="7" s="1"/>
  <c r="F887" i="7" s="1"/>
  <c r="F886" i="7" s="1"/>
  <c r="F885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0" i="7"/>
  <c r="H889" i="7" s="1"/>
  <c r="H888" i="7" s="1"/>
  <c r="H887" i="7" s="1"/>
  <c r="H886" i="7" s="1"/>
  <c r="H885" i="7" s="1"/>
  <c r="E62" i="10" s="1"/>
  <c r="D62" i="10" l="1"/>
  <c r="F707" i="7" l="1"/>
  <c r="F701" i="7"/>
  <c r="F216" i="9" l="1"/>
  <c r="F215" i="9" s="1"/>
  <c r="J865" i="7"/>
  <c r="J864" i="7" s="1"/>
  <c r="H866" i="7"/>
  <c r="F866" i="7"/>
  <c r="AE469" i="2"/>
  <c r="AE468" i="2" s="1"/>
  <c r="AD469" i="2"/>
  <c r="AD468" i="2" s="1"/>
  <c r="F865" i="7" l="1"/>
  <c r="F864" i="7" s="1"/>
  <c r="D217" i="9"/>
  <c r="D216" i="9" s="1"/>
  <c r="D215" i="9" s="1"/>
  <c r="E217" i="9"/>
  <c r="E216" i="9" s="1"/>
  <c r="E215" i="9" s="1"/>
  <c r="H865" i="7"/>
  <c r="H864" i="7" s="1"/>
  <c r="J513" i="7" l="1"/>
  <c r="H513" i="7"/>
  <c r="AD927" i="2"/>
  <c r="AD926" i="2" s="1"/>
  <c r="AF927" i="2"/>
  <c r="AF926" i="2" s="1"/>
  <c r="AE927" i="2"/>
  <c r="AE926" i="2" s="1"/>
  <c r="J512" i="7" l="1"/>
  <c r="J511" i="7" s="1"/>
  <c r="F513" i="7"/>
  <c r="D642" i="9" s="1"/>
  <c r="H512" i="7"/>
  <c r="H511" i="7" s="1"/>
  <c r="E642" i="9"/>
  <c r="F642" i="9"/>
  <c r="F512" i="7" l="1"/>
  <c r="F511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19" i="7" l="1"/>
  <c r="F118" i="7" s="1"/>
  <c r="F117" i="7" s="1"/>
  <c r="F116" i="7" s="1"/>
  <c r="D715" i="9"/>
  <c r="D714" i="9" s="1"/>
  <c r="H119" i="7"/>
  <c r="H118" i="7" s="1"/>
  <c r="H117" i="7" s="1"/>
  <c r="H116" i="7" s="1"/>
  <c r="E715" i="9"/>
  <c r="E714" i="9" s="1"/>
  <c r="J119" i="7"/>
  <c r="J118" i="7" s="1"/>
  <c r="J117" i="7" s="1"/>
  <c r="J116" i="7" s="1"/>
  <c r="F715" i="9"/>
  <c r="F714" i="9" s="1"/>
  <c r="AE62" i="2" l="1"/>
  <c r="AF62" i="2"/>
  <c r="F20" i="10"/>
  <c r="E20" i="10"/>
  <c r="D20" i="10"/>
  <c r="F560" i="7" l="1"/>
  <c r="G559" i="7"/>
  <c r="G558" i="7" s="1"/>
  <c r="G553" i="7" s="1"/>
  <c r="J560" i="7"/>
  <c r="F359" i="9" s="1"/>
  <c r="F358" i="9" s="1"/>
  <c r="F357" i="9" s="1"/>
  <c r="F352" i="9" s="1"/>
  <c r="H560" i="7"/>
  <c r="H559" i="7" s="1"/>
  <c r="H558" i="7" s="1"/>
  <c r="H553" i="7" s="1"/>
  <c r="AE971" i="2"/>
  <c r="AF971" i="2"/>
  <c r="AF970" i="2" l="1"/>
  <c r="AF966" i="2" s="1"/>
  <c r="AE970" i="2"/>
  <c r="AE966" i="2" s="1"/>
  <c r="F559" i="7"/>
  <c r="F558" i="7" s="1"/>
  <c r="F553" i="7" s="1"/>
  <c r="G552" i="7"/>
  <c r="D359" i="9"/>
  <c r="D358" i="9" s="1"/>
  <c r="D357" i="9" s="1"/>
  <c r="D352" i="9" s="1"/>
  <c r="J559" i="7"/>
  <c r="J558" i="7" s="1"/>
  <c r="J553" i="7" s="1"/>
  <c r="E359" i="9"/>
  <c r="E358" i="9" s="1"/>
  <c r="E357" i="9" s="1"/>
  <c r="E352" i="9" s="1"/>
  <c r="AD971" i="2"/>
  <c r="AD970" i="2" s="1"/>
  <c r="AD966" i="2" l="1"/>
  <c r="F552" i="7"/>
  <c r="F551" i="7" s="1"/>
  <c r="F550" i="7" s="1"/>
  <c r="H552" i="7"/>
  <c r="H551" i="7" s="1"/>
  <c r="H550" i="7" s="1"/>
  <c r="G551" i="7"/>
  <c r="G550" i="7" s="1"/>
  <c r="AE965" i="2"/>
  <c r="AF965" i="2"/>
  <c r="AD965" i="2" l="1"/>
  <c r="AD964" i="2" s="1"/>
  <c r="AD963" i="2" s="1"/>
  <c r="AD962" i="2" s="1"/>
  <c r="E43" i="10"/>
  <c r="E42" i="10" s="1"/>
  <c r="J552" i="7"/>
  <c r="J551" i="7" s="1"/>
  <c r="J550" i="7" s="1"/>
  <c r="D43" i="10"/>
  <c r="D42" i="10" s="1"/>
  <c r="AF964" i="2"/>
  <c r="AF963" i="2" s="1"/>
  <c r="AF962" i="2" s="1"/>
  <c r="AE964" i="2"/>
  <c r="AE963" i="2" s="1"/>
  <c r="AE962" i="2" s="1"/>
  <c r="J400" i="7"/>
  <c r="G399" i="7"/>
  <c r="G398" i="7" s="1"/>
  <c r="G397" i="7" s="1"/>
  <c r="F43" i="10" l="1"/>
  <c r="F42" i="10" s="1"/>
  <c r="J399" i="7"/>
  <c r="J398" i="7" s="1"/>
  <c r="J397" i="7" s="1"/>
  <c r="F365" i="9"/>
  <c r="F364" i="9" s="1"/>
  <c r="F363" i="9" s="1"/>
  <c r="H347" i="7"/>
  <c r="E639" i="9" s="1"/>
  <c r="AD832" i="2"/>
  <c r="AD831" i="2" s="1"/>
  <c r="AD830" i="2" s="1"/>
  <c r="AE832" i="2"/>
  <c r="AE831" i="2" s="1"/>
  <c r="AE830" i="2" s="1"/>
  <c r="F347" i="7" l="1"/>
  <c r="H346" i="7"/>
  <c r="F899" i="7"/>
  <c r="F898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06" i="7"/>
  <c r="J705" i="7" s="1"/>
  <c r="J704" i="7" s="1"/>
  <c r="H706" i="7"/>
  <c r="H705" i="7" s="1"/>
  <c r="H704" i="7" s="1"/>
  <c r="D523" i="9"/>
  <c r="D522" i="9" s="1"/>
  <c r="D521" i="9" s="1"/>
  <c r="F897" i="7" l="1"/>
  <c r="F896" i="7" s="1"/>
  <c r="F894" i="7"/>
  <c r="F895" i="7"/>
  <c r="H345" i="7"/>
  <c r="H344" i="7" s="1"/>
  <c r="F346" i="7"/>
  <c r="D639" i="9"/>
  <c r="F706" i="7"/>
  <c r="F705" i="7" s="1"/>
  <c r="F704" i="7" s="1"/>
  <c r="E523" i="9"/>
  <c r="E522" i="9" s="1"/>
  <c r="E521" i="9" s="1"/>
  <c r="F523" i="9"/>
  <c r="F522" i="9" s="1"/>
  <c r="F521" i="9" s="1"/>
  <c r="F892" i="7" l="1"/>
  <c r="F893" i="7"/>
  <c r="F345" i="7"/>
  <c r="F344" i="7" s="1"/>
  <c r="J56" i="7"/>
  <c r="F225" i="9" s="1"/>
  <c r="F224" i="9" s="1"/>
  <c r="F223" i="9" s="1"/>
  <c r="F222" i="9" s="1"/>
  <c r="F221" i="9" s="1"/>
  <c r="H56" i="7"/>
  <c r="E225" i="9" s="1"/>
  <c r="E224" i="9" s="1"/>
  <c r="E223" i="9" s="1"/>
  <c r="E222" i="9" s="1"/>
  <c r="E221" i="9" s="1"/>
  <c r="F56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56" i="7"/>
  <c r="F297" i="9" s="1"/>
  <c r="F296" i="9" s="1"/>
  <c r="F295" i="9" s="1"/>
  <c r="F294" i="9" s="1"/>
  <c r="J269" i="7"/>
  <c r="J266" i="7" s="1"/>
  <c r="H269" i="7"/>
  <c r="H266" i="7" s="1"/>
  <c r="F269" i="7"/>
  <c r="F266" i="7" s="1"/>
  <c r="H256" i="7"/>
  <c r="E297" i="9" s="1"/>
  <c r="E296" i="9" s="1"/>
  <c r="E295" i="9" s="1"/>
  <c r="E294" i="9" s="1"/>
  <c r="F256" i="7"/>
  <c r="D297" i="9" s="1"/>
  <c r="D296" i="9" s="1"/>
  <c r="D295" i="9" s="1"/>
  <c r="D294" i="9" s="1"/>
  <c r="F55" i="7" l="1"/>
  <c r="F54" i="7" s="1"/>
  <c r="F53" i="7" s="1"/>
  <c r="F52" i="7" s="1"/>
  <c r="J55" i="7"/>
  <c r="J54" i="7" s="1"/>
  <c r="J53" i="7" s="1"/>
  <c r="J52" i="7" s="1"/>
  <c r="H55" i="7"/>
  <c r="H54" i="7" s="1"/>
  <c r="H53" i="7" s="1"/>
  <c r="H52" i="7" s="1"/>
  <c r="D324" i="9"/>
  <c r="D323" i="9" s="1"/>
  <c r="D320" i="9" s="1"/>
  <c r="F324" i="9"/>
  <c r="F323" i="9" s="1"/>
  <c r="F320" i="9" s="1"/>
  <c r="E324" i="9"/>
  <c r="E323" i="9" s="1"/>
  <c r="E320" i="9" s="1"/>
  <c r="H265" i="7"/>
  <c r="H264" i="7" s="1"/>
  <c r="F265" i="7"/>
  <c r="F264" i="7" s="1"/>
  <c r="J265" i="7"/>
  <c r="J264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0" i="7" l="1"/>
  <c r="H780" i="7"/>
  <c r="J783" i="7"/>
  <c r="H783" i="7"/>
  <c r="F783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3" i="7"/>
  <c r="K533" i="7" s="1"/>
  <c r="F648" i="9" s="1"/>
  <c r="F647" i="9" s="1"/>
  <c r="I533" i="7"/>
  <c r="I532" i="7" s="1"/>
  <c r="H533" i="7"/>
  <c r="H532" i="7" s="1"/>
  <c r="F533" i="7"/>
  <c r="G533" i="7" s="1"/>
  <c r="G532" i="7" s="1"/>
  <c r="J535" i="7"/>
  <c r="K535" i="7" s="1"/>
  <c r="K534" i="7" s="1"/>
  <c r="H535" i="7"/>
  <c r="H534" i="7" s="1"/>
  <c r="F535" i="7"/>
  <c r="F534" i="7" s="1"/>
  <c r="AF946" i="2"/>
  <c r="AE946" i="2"/>
  <c r="AD946" i="2"/>
  <c r="AF944" i="2"/>
  <c r="AE944" i="2"/>
  <c r="AD944" i="2"/>
  <c r="G396" i="7"/>
  <c r="F400" i="7"/>
  <c r="J203" i="7"/>
  <c r="J202" i="7" s="1"/>
  <c r="J201" i="7" s="1"/>
  <c r="J200" i="7" s="1"/>
  <c r="J199" i="7" s="1"/>
  <c r="J198" i="7" s="1"/>
  <c r="H203" i="7"/>
  <c r="E582" i="9" s="1"/>
  <c r="F203" i="7"/>
  <c r="D582" i="9" s="1"/>
  <c r="H165" i="7"/>
  <c r="E473" i="9" s="1"/>
  <c r="E472" i="9" s="1"/>
  <c r="J163" i="7"/>
  <c r="F471" i="9" s="1"/>
  <c r="F470" i="9" s="1"/>
  <c r="H163" i="7"/>
  <c r="F163" i="7"/>
  <c r="J165" i="7"/>
  <c r="F473" i="9" s="1"/>
  <c r="F472" i="9" s="1"/>
  <c r="F165" i="7"/>
  <c r="D473" i="9" s="1"/>
  <c r="D472" i="9" s="1"/>
  <c r="H77" i="7"/>
  <c r="E502" i="9" s="1"/>
  <c r="F77" i="7"/>
  <c r="D502" i="9" s="1"/>
  <c r="F469" i="9" l="1"/>
  <c r="AE405" i="2"/>
  <c r="AF405" i="2"/>
  <c r="D365" i="9"/>
  <c r="D364" i="9" s="1"/>
  <c r="D363" i="9" s="1"/>
  <c r="H162" i="7"/>
  <c r="E471" i="9"/>
  <c r="E470" i="9" s="1"/>
  <c r="E469" i="9" s="1"/>
  <c r="F162" i="7"/>
  <c r="D471" i="9"/>
  <c r="D470" i="9" s="1"/>
  <c r="D469" i="9" s="1"/>
  <c r="F76" i="7"/>
  <c r="F75" i="7" s="1"/>
  <c r="F74" i="7" s="1"/>
  <c r="J76" i="7"/>
  <c r="J75" i="7" s="1"/>
  <c r="J74" i="7" s="1"/>
  <c r="H76" i="7"/>
  <c r="H75" i="7" s="1"/>
  <c r="H74" i="7" s="1"/>
  <c r="AD405" i="2"/>
  <c r="AF943" i="2"/>
  <c r="AF942" i="2" s="1"/>
  <c r="AF941" i="2" s="1"/>
  <c r="J532" i="7"/>
  <c r="F532" i="7"/>
  <c r="F531" i="7" s="1"/>
  <c r="D650" i="9"/>
  <c r="D649" i="9" s="1"/>
  <c r="F650" i="9"/>
  <c r="F649" i="9" s="1"/>
  <c r="F646" i="9" s="1"/>
  <c r="AE943" i="2"/>
  <c r="AE942" i="2" s="1"/>
  <c r="AE941" i="2" s="1"/>
  <c r="K532" i="7"/>
  <c r="K531" i="7" s="1"/>
  <c r="E650" i="9"/>
  <c r="E649" i="9" s="1"/>
  <c r="D648" i="9"/>
  <c r="D647" i="9" s="1"/>
  <c r="AD943" i="2"/>
  <c r="AD942" i="2" s="1"/>
  <c r="AD941" i="2" s="1"/>
  <c r="I535" i="7"/>
  <c r="I534" i="7" s="1"/>
  <c r="I531" i="7" s="1"/>
  <c r="H531" i="7"/>
  <c r="E648" i="9"/>
  <c r="E647" i="9" s="1"/>
  <c r="G535" i="7"/>
  <c r="G534" i="7" s="1"/>
  <c r="G531" i="7" s="1"/>
  <c r="J534" i="7"/>
  <c r="H202" i="7"/>
  <c r="H201" i="7" s="1"/>
  <c r="H200" i="7" s="1"/>
  <c r="H199" i="7" s="1"/>
  <c r="H198" i="7" s="1"/>
  <c r="F582" i="9"/>
  <c r="F581" i="9" s="1"/>
  <c r="F580" i="9" s="1"/>
  <c r="F579" i="9" s="1"/>
  <c r="F578" i="9" s="1"/>
  <c r="F202" i="7"/>
  <c r="F201" i="7" s="1"/>
  <c r="F200" i="7" s="1"/>
  <c r="F199" i="7" s="1"/>
  <c r="F198" i="7" s="1"/>
  <c r="H164" i="7"/>
  <c r="J162" i="7"/>
  <c r="J164" i="7"/>
  <c r="F164" i="7"/>
  <c r="E581" i="9"/>
  <c r="E580" i="9" s="1"/>
  <c r="E579" i="9" s="1"/>
  <c r="E578" i="9" s="1"/>
  <c r="D581" i="9"/>
  <c r="D580" i="9" s="1"/>
  <c r="D579" i="9" s="1"/>
  <c r="D578" i="9" s="1"/>
  <c r="A785" i="7"/>
  <c r="A786" i="7"/>
  <c r="A787" i="7"/>
  <c r="A788" i="7"/>
  <c r="A789" i="7"/>
  <c r="A790" i="7"/>
  <c r="J161" i="7" l="1"/>
  <c r="F161" i="7"/>
  <c r="H161" i="7"/>
  <c r="G395" i="7"/>
  <c r="G394" i="7" s="1"/>
  <c r="G393" i="7" s="1"/>
  <c r="H530" i="7"/>
  <c r="H529" i="7" s="1"/>
  <c r="I530" i="7"/>
  <c r="I529" i="7" s="1"/>
  <c r="K530" i="7"/>
  <c r="K529" i="7" s="1"/>
  <c r="F530" i="7"/>
  <c r="F529" i="7" s="1"/>
  <c r="G530" i="7"/>
  <c r="G529" i="7" s="1"/>
  <c r="J531" i="7"/>
  <c r="D646" i="9"/>
  <c r="E646" i="9"/>
  <c r="J530" i="7" l="1"/>
  <c r="J529" i="7" s="1"/>
  <c r="F724" i="9"/>
  <c r="F723" i="9" s="1"/>
  <c r="E724" i="9" l="1"/>
  <c r="E723" i="9" s="1"/>
  <c r="F362" i="9" l="1"/>
  <c r="F361" i="9" s="1"/>
  <c r="F399" i="7"/>
  <c r="AF847" i="2"/>
  <c r="AF846" i="2" s="1"/>
  <c r="AD847" i="2"/>
  <c r="AF844" i="2" l="1"/>
  <c r="AF845" i="2"/>
  <c r="D362" i="9"/>
  <c r="D361" i="9" s="1"/>
  <c r="F398" i="7"/>
  <c r="F397" i="7" s="1"/>
  <c r="AD846" i="2"/>
  <c r="H400" i="7"/>
  <c r="AE847" i="2"/>
  <c r="AE846" i="2" s="1"/>
  <c r="AE844" i="2" l="1"/>
  <c r="AE845" i="2"/>
  <c r="AD844" i="2"/>
  <c r="AD843" i="2" s="1"/>
  <c r="AD842" i="2" s="1"/>
  <c r="AD845" i="2"/>
  <c r="H399" i="7"/>
  <c r="H398" i="7" s="1"/>
  <c r="H397" i="7" s="1"/>
  <c r="E365" i="9"/>
  <c r="E364" i="9" s="1"/>
  <c r="E363" i="9" s="1"/>
  <c r="E362" i="9" l="1"/>
  <c r="E361" i="9" s="1"/>
  <c r="D638" i="9"/>
  <c r="D637" i="9" s="1"/>
  <c r="G489" i="7" l="1"/>
  <c r="G488" i="7" s="1"/>
  <c r="G484" i="7" s="1"/>
  <c r="J821" i="7" l="1"/>
  <c r="H821" i="7"/>
  <c r="F821" i="7"/>
  <c r="AD897" i="2" l="1"/>
  <c r="AE897" i="2"/>
  <c r="AF897" i="2"/>
  <c r="G739" i="7" l="1"/>
  <c r="I739" i="7"/>
  <c r="J204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4" i="7"/>
  <c r="F204" i="7"/>
  <c r="AD135" i="2" l="1"/>
  <c r="AE135" i="2"/>
  <c r="AF135" i="2"/>
  <c r="E641" i="9"/>
  <c r="E640" i="9" s="1"/>
  <c r="D641" i="9"/>
  <c r="D640" i="9" s="1"/>
  <c r="F641" i="9" l="1"/>
  <c r="F640" i="9" s="1"/>
  <c r="I528" i="7" l="1"/>
  <c r="I521" i="7" s="1"/>
  <c r="G528" i="7" l="1"/>
  <c r="G521" i="7" s="1"/>
  <c r="K528" i="7"/>
  <c r="K521" i="7" s="1"/>
  <c r="H343" i="7" l="1"/>
  <c r="AD829" i="2"/>
  <c r="AE829" i="2"/>
  <c r="AE828" i="2" s="1"/>
  <c r="AD828" i="2" l="1"/>
  <c r="F343" i="7"/>
  <c r="F877" i="7" l="1"/>
  <c r="D231" i="9" s="1"/>
  <c r="D360" i="9" l="1"/>
  <c r="D351" i="9" s="1"/>
  <c r="H342" i="7" l="1"/>
  <c r="AE843" i="2" l="1"/>
  <c r="AE842" i="2" s="1"/>
  <c r="AF843" i="2"/>
  <c r="AF842" i="2" s="1"/>
  <c r="E360" i="9"/>
  <c r="E351" i="9" s="1"/>
  <c r="F360" i="9"/>
  <c r="F351" i="9" s="1"/>
  <c r="F342" i="7"/>
  <c r="F399" i="9" l="1"/>
  <c r="D165" i="9" l="1"/>
  <c r="J676" i="7" l="1"/>
  <c r="J859" i="7" l="1"/>
  <c r="F859" i="7"/>
  <c r="J845" i="7"/>
  <c r="F112" i="9" s="1"/>
  <c r="F111" i="9" s="1"/>
  <c r="H845" i="7"/>
  <c r="E112" i="9" s="1"/>
  <c r="E111" i="9" s="1"/>
  <c r="F845" i="7"/>
  <c r="D112" i="9" s="1"/>
  <c r="D111" i="9" s="1"/>
  <c r="J843" i="7"/>
  <c r="F110" i="9" s="1"/>
  <c r="F109" i="9" s="1"/>
  <c r="H843" i="7"/>
  <c r="E110" i="9" s="1"/>
  <c r="E109" i="9" s="1"/>
  <c r="F843" i="7"/>
  <c r="D110" i="9" s="1"/>
  <c r="D109" i="9" s="1"/>
  <c r="J841" i="7"/>
  <c r="F108" i="9" s="1"/>
  <c r="F107" i="9" s="1"/>
  <c r="H841" i="7"/>
  <c r="E108" i="9" s="1"/>
  <c r="E107" i="9" s="1"/>
  <c r="F841" i="7"/>
  <c r="D108" i="9" s="1"/>
  <c r="D107" i="9" s="1"/>
  <c r="H749" i="7"/>
  <c r="F749" i="7"/>
  <c r="J740" i="7"/>
  <c r="J739" i="7" s="1"/>
  <c r="H740" i="7"/>
  <c r="H739" i="7" s="1"/>
  <c r="J729" i="7"/>
  <c r="H729" i="7"/>
  <c r="F729" i="7"/>
  <c r="J726" i="7"/>
  <c r="H726" i="7"/>
  <c r="F726" i="7"/>
  <c r="J723" i="7"/>
  <c r="H723" i="7"/>
  <c r="F723" i="7"/>
  <c r="J720" i="7"/>
  <c r="H720" i="7"/>
  <c r="F720" i="7"/>
  <c r="J688" i="7"/>
  <c r="H688" i="7"/>
  <c r="F688" i="7"/>
  <c r="J687" i="7"/>
  <c r="H687" i="7"/>
  <c r="F687" i="7"/>
  <c r="J686" i="7"/>
  <c r="H686" i="7"/>
  <c r="F686" i="7"/>
  <c r="J682" i="7"/>
  <c r="H682" i="7"/>
  <c r="E165" i="9" s="1"/>
  <c r="F682" i="7"/>
  <c r="H676" i="7"/>
  <c r="I676" i="7" s="1"/>
  <c r="F676" i="7"/>
  <c r="J638" i="7"/>
  <c r="H638" i="7"/>
  <c r="F638" i="7"/>
  <c r="J624" i="7"/>
  <c r="H624" i="7"/>
  <c r="F624" i="7"/>
  <c r="J611" i="7"/>
  <c r="H611" i="7"/>
  <c r="F611" i="7"/>
  <c r="J608" i="7"/>
  <c r="H608" i="7"/>
  <c r="F608" i="7"/>
  <c r="J603" i="7"/>
  <c r="H603" i="7"/>
  <c r="F603" i="7"/>
  <c r="J582" i="7"/>
  <c r="H582" i="7"/>
  <c r="F582" i="7"/>
  <c r="J576" i="7"/>
  <c r="H576" i="7"/>
  <c r="F576" i="7"/>
  <c r="J549" i="7"/>
  <c r="H549" i="7"/>
  <c r="F549" i="7"/>
  <c r="J546" i="7"/>
  <c r="H546" i="7"/>
  <c r="F546" i="7"/>
  <c r="J541" i="7"/>
  <c r="H541" i="7"/>
  <c r="F541" i="7"/>
  <c r="J504" i="7"/>
  <c r="H504" i="7"/>
  <c r="F504" i="7"/>
  <c r="J501" i="7"/>
  <c r="H501" i="7"/>
  <c r="E627" i="9" s="1"/>
  <c r="F501" i="7"/>
  <c r="D627" i="9" s="1"/>
  <c r="H490" i="7"/>
  <c r="F490" i="7"/>
  <c r="J481" i="7"/>
  <c r="J309" i="7"/>
  <c r="H309" i="7"/>
  <c r="F309" i="7"/>
  <c r="J174" i="7"/>
  <c r="H174" i="7"/>
  <c r="F174" i="7"/>
  <c r="J155" i="7"/>
  <c r="H155" i="7"/>
  <c r="F155" i="7"/>
  <c r="J152" i="7"/>
  <c r="H152" i="7"/>
  <c r="F152" i="7"/>
  <c r="J149" i="7"/>
  <c r="H149" i="7"/>
  <c r="F149" i="7"/>
  <c r="AE79" i="2"/>
  <c r="AF79" i="2"/>
  <c r="AD79" i="2"/>
  <c r="J115" i="7"/>
  <c r="H115" i="7"/>
  <c r="F115" i="7"/>
  <c r="J112" i="7"/>
  <c r="F501" i="9" s="1"/>
  <c r="F500" i="9" s="1"/>
  <c r="F499" i="9" s="1"/>
  <c r="H112" i="7"/>
  <c r="E501" i="9" s="1"/>
  <c r="E500" i="9" s="1"/>
  <c r="E499" i="9" s="1"/>
  <c r="F112" i="7"/>
  <c r="D501" i="9" s="1"/>
  <c r="D500" i="9" s="1"/>
  <c r="D499" i="9" s="1"/>
  <c r="J109" i="7"/>
  <c r="H109" i="7"/>
  <c r="F109" i="7"/>
  <c r="J106" i="7"/>
  <c r="H106" i="7"/>
  <c r="F106" i="7"/>
  <c r="J97" i="7"/>
  <c r="H97" i="7"/>
  <c r="F97" i="7"/>
  <c r="J94" i="7"/>
  <c r="H94" i="7"/>
  <c r="F94" i="7"/>
  <c r="J91" i="7"/>
  <c r="H91" i="7"/>
  <c r="F91" i="7"/>
  <c r="J42" i="7"/>
  <c r="H42" i="7"/>
  <c r="F42" i="7"/>
  <c r="J39" i="7"/>
  <c r="H39" i="7"/>
  <c r="F39" i="7"/>
  <c r="J36" i="7"/>
  <c r="H36" i="7"/>
  <c r="F36" i="7"/>
  <c r="J32" i="7"/>
  <c r="H32" i="7"/>
  <c r="F32" i="7"/>
  <c r="J29" i="7"/>
  <c r="H29" i="7"/>
  <c r="F29" i="7"/>
  <c r="D104" i="9" l="1"/>
  <c r="E104" i="9"/>
  <c r="F104" i="9"/>
  <c r="D103" i="9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3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0" i="7"/>
  <c r="AE896" i="2"/>
  <c r="AE886" i="2" s="1"/>
  <c r="H481" i="7"/>
  <c r="AD996" i="2"/>
  <c r="AD995" i="2" s="1"/>
  <c r="AD991" i="2" s="1"/>
  <c r="F854" i="7"/>
  <c r="AF996" i="2"/>
  <c r="AF995" i="2" s="1"/>
  <c r="AF991" i="2" s="1"/>
  <c r="AF777" i="2"/>
  <c r="AF776" i="2" s="1"/>
  <c r="AF775" i="2" s="1"/>
  <c r="J749" i="7"/>
  <c r="AD826" i="2"/>
  <c r="AE996" i="2"/>
  <c r="AE995" i="2" s="1"/>
  <c r="AE991" i="2" s="1"/>
  <c r="H854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47" i="7" l="1"/>
  <c r="D278" i="9" s="1"/>
  <c r="H447" i="7"/>
  <c r="F712" i="9" l="1"/>
  <c r="F711" i="9" s="1"/>
  <c r="F710" i="9" s="1"/>
  <c r="E712" i="9"/>
  <c r="E711" i="9" s="1"/>
  <c r="E710" i="9" s="1"/>
  <c r="D712" i="9"/>
  <c r="D711" i="9" s="1"/>
  <c r="D710" i="9" s="1"/>
  <c r="F114" i="7" l="1"/>
  <c r="F113" i="7" s="1"/>
  <c r="J114" i="7"/>
  <c r="J113" i="7" s="1"/>
  <c r="H114" i="7"/>
  <c r="H113" i="7" s="1"/>
  <c r="D202" i="9"/>
  <c r="D201" i="9" s="1"/>
  <c r="H503" i="7"/>
  <c r="H502" i="7" s="1"/>
  <c r="E125" i="9"/>
  <c r="E124" i="9" s="1"/>
  <c r="E123" i="9" s="1"/>
  <c r="E122" i="9" s="1"/>
  <c r="F125" i="9"/>
  <c r="F124" i="9" s="1"/>
  <c r="F123" i="9" s="1"/>
  <c r="F122" i="9" s="1"/>
  <c r="F675" i="7"/>
  <c r="F674" i="7" s="1"/>
  <c r="F673" i="7" s="1"/>
  <c r="F672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1" i="7"/>
  <c r="D559" i="9" s="1"/>
  <c r="D558" i="9" s="1"/>
  <c r="D557" i="9" s="1"/>
  <c r="D556" i="9" s="1"/>
  <c r="D555" i="9" s="1"/>
  <c r="F323" i="7"/>
  <c r="D544" i="9" s="1"/>
  <c r="D543" i="9" s="1"/>
  <c r="D542" i="9" s="1"/>
  <c r="D541" i="9" s="1"/>
  <c r="D548" i="9"/>
  <c r="D547" i="9" s="1"/>
  <c r="D546" i="9" s="1"/>
  <c r="D545" i="9" s="1"/>
  <c r="F83" i="7"/>
  <c r="D508" i="9" s="1"/>
  <c r="F460" i="7"/>
  <c r="D512" i="9" s="1"/>
  <c r="D517" i="9"/>
  <c r="D516" i="9" s="1"/>
  <c r="D515" i="9" s="1"/>
  <c r="F222" i="7"/>
  <c r="F197" i="7"/>
  <c r="F196" i="7" s="1"/>
  <c r="F195" i="7" s="1"/>
  <c r="F194" i="7" s="1"/>
  <c r="F193" i="7" s="1"/>
  <c r="F192" i="7" s="1"/>
  <c r="D399" i="9"/>
  <c r="D398" i="9" s="1"/>
  <c r="F134" i="7"/>
  <c r="F136" i="7"/>
  <c r="D403" i="9" s="1"/>
  <c r="D402" i="9" s="1"/>
  <c r="F380" i="7"/>
  <c r="D408" i="9" s="1"/>
  <c r="D407" i="9" s="1"/>
  <c r="D406" i="9" s="1"/>
  <c r="F141" i="7"/>
  <c r="D419" i="9"/>
  <c r="D418" i="9" s="1"/>
  <c r="D417" i="9" s="1"/>
  <c r="D422" i="9"/>
  <c r="D421" i="9" s="1"/>
  <c r="D420" i="9" s="1"/>
  <c r="F18" i="7"/>
  <c r="F65" i="7"/>
  <c r="D441" i="9" s="1"/>
  <c r="F70" i="7"/>
  <c r="D446" i="9" s="1"/>
  <c r="D445" i="9" s="1"/>
  <c r="D444" i="9" s="1"/>
  <c r="F73" i="7"/>
  <c r="D449" i="9" s="1"/>
  <c r="D448" i="9" s="1"/>
  <c r="D447" i="9" s="1"/>
  <c r="F229" i="7"/>
  <c r="D462" i="9" s="1"/>
  <c r="D461" i="9" s="1"/>
  <c r="D460" i="9" s="1"/>
  <c r="F160" i="7"/>
  <c r="D468" i="9" s="1"/>
  <c r="D467" i="9" s="1"/>
  <c r="D466" i="9" s="1"/>
  <c r="D482" i="9"/>
  <c r="D481" i="9" s="1"/>
  <c r="D476" i="9" s="1"/>
  <c r="D486" i="9"/>
  <c r="D485" i="9" s="1"/>
  <c r="F180" i="7"/>
  <c r="D488" i="9" s="1"/>
  <c r="D487" i="9" s="1"/>
  <c r="F317" i="7"/>
  <c r="D498" i="9" s="1"/>
  <c r="D497" i="9" s="1"/>
  <c r="D496" i="9" s="1"/>
  <c r="F183" i="7"/>
  <c r="D491" i="9" s="1"/>
  <c r="D490" i="9" s="1"/>
  <c r="F185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5" i="7"/>
  <c r="D267" i="9" s="1"/>
  <c r="F294" i="7"/>
  <c r="D271" i="9" s="1"/>
  <c r="F290" i="7"/>
  <c r="F369" i="7"/>
  <c r="D277" i="9"/>
  <c r="D276" i="9" s="1"/>
  <c r="F450" i="7"/>
  <c r="D281" i="9" s="1"/>
  <c r="D280" i="9" s="1"/>
  <c r="F452" i="7"/>
  <c r="D283" i="9" s="1"/>
  <c r="D282" i="9" s="1"/>
  <c r="F372" i="7"/>
  <c r="F252" i="7"/>
  <c r="D293" i="9" s="1"/>
  <c r="D292" i="9" s="1"/>
  <c r="D291" i="9" s="1"/>
  <c r="F237" i="7"/>
  <c r="D302" i="9" s="1"/>
  <c r="D301" i="9" s="1"/>
  <c r="D300" i="9" s="1"/>
  <c r="D299" i="9" s="1"/>
  <c r="F261" i="7"/>
  <c r="D315" i="9" s="1"/>
  <c r="D314" i="9" s="1"/>
  <c r="D313" i="9" s="1"/>
  <c r="D312" i="9" s="1"/>
  <c r="F245" i="7"/>
  <c r="D310" i="9" s="1"/>
  <c r="D309" i="9" s="1"/>
  <c r="D308" i="9" s="1"/>
  <c r="D307" i="9" s="1"/>
  <c r="F275" i="7"/>
  <c r="D251" i="9"/>
  <c r="D230" i="9"/>
  <c r="D229" i="9" s="1"/>
  <c r="F820" i="7"/>
  <c r="F819" i="7" s="1"/>
  <c r="D200" i="9"/>
  <c r="D199" i="9" s="1"/>
  <c r="AD374" i="2"/>
  <c r="D205" i="9"/>
  <c r="D204" i="9" s="1"/>
  <c r="D203" i="9" s="1"/>
  <c r="F869" i="7"/>
  <c r="D220" i="9" s="1"/>
  <c r="F49" i="7"/>
  <c r="F51" i="7"/>
  <c r="F50" i="7" s="1"/>
  <c r="F757" i="7"/>
  <c r="D24" i="9" s="1"/>
  <c r="D23" i="9" s="1"/>
  <c r="D22" i="9" s="1"/>
  <c r="D21" i="9" s="1"/>
  <c r="D20" i="9" s="1"/>
  <c r="F766" i="7"/>
  <c r="F769" i="7"/>
  <c r="D54" i="9"/>
  <c r="D53" i="9" s="1"/>
  <c r="D52" i="9" s="1"/>
  <c r="D57" i="9"/>
  <c r="D56" i="9" s="1"/>
  <c r="D55" i="9" s="1"/>
  <c r="F662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5" i="7"/>
  <c r="H818" i="7"/>
  <c r="H816" i="7" s="1"/>
  <c r="H815" i="7" s="1"/>
  <c r="H738" i="7"/>
  <c r="H737" i="7" s="1"/>
  <c r="H736" i="7"/>
  <c r="H869" i="7"/>
  <c r="H49" i="7"/>
  <c r="H51" i="7"/>
  <c r="J738" i="7"/>
  <c r="J737" i="7" s="1"/>
  <c r="J736" i="7"/>
  <c r="J869" i="7"/>
  <c r="J49" i="7"/>
  <c r="J51" i="7"/>
  <c r="H772" i="7"/>
  <c r="J548" i="7"/>
  <c r="J547" i="7" s="1"/>
  <c r="H540" i="7"/>
  <c r="H539" i="7" s="1"/>
  <c r="H548" i="7"/>
  <c r="H547" i="7" s="1"/>
  <c r="G480" i="7"/>
  <c r="G626" i="7"/>
  <c r="G625" i="7" s="1"/>
  <c r="G735" i="7"/>
  <c r="H380" i="7"/>
  <c r="H489" i="7"/>
  <c r="H488" i="7" s="1"/>
  <c r="H484" i="7" s="1"/>
  <c r="H460" i="7"/>
  <c r="H459" i="7" s="1"/>
  <c r="H458" i="7" s="1"/>
  <c r="H457" i="7" s="1"/>
  <c r="H456" i="7" s="1"/>
  <c r="H455" i="7" s="1"/>
  <c r="H450" i="7"/>
  <c r="H449" i="7" s="1"/>
  <c r="H452" i="7"/>
  <c r="H451" i="7" s="1"/>
  <c r="H329" i="7"/>
  <c r="H328" i="7" s="1"/>
  <c r="H327" i="7" s="1"/>
  <c r="H341" i="7"/>
  <c r="H340" i="7" s="1"/>
  <c r="H339" i="7" s="1"/>
  <c r="H338" i="7" s="1"/>
  <c r="H337" i="7" s="1"/>
  <c r="H317" i="7"/>
  <c r="H316" i="7" s="1"/>
  <c r="H315" i="7" s="1"/>
  <c r="H314" i="7" s="1"/>
  <c r="H313" i="7" s="1"/>
  <c r="H312" i="7" s="1"/>
  <c r="H311" i="7" s="1"/>
  <c r="H323" i="7"/>
  <c r="H322" i="7" s="1"/>
  <c r="H321" i="7" s="1"/>
  <c r="H369" i="7"/>
  <c r="H368" i="7" s="1"/>
  <c r="H367" i="7" s="1"/>
  <c r="H372" i="7"/>
  <c r="I372" i="7" s="1"/>
  <c r="I371" i="7" s="1"/>
  <c r="I370" i="7" s="1"/>
  <c r="I366" i="7" s="1"/>
  <c r="I365" i="7" s="1"/>
  <c r="I364" i="7" s="1"/>
  <c r="I363" i="7" s="1"/>
  <c r="H354" i="7"/>
  <c r="H362" i="7"/>
  <c r="E573" i="9" s="1"/>
  <c r="H358" i="7"/>
  <c r="H357" i="7" s="1"/>
  <c r="H356" i="7" s="1"/>
  <c r="H355" i="7" s="1"/>
  <c r="H308" i="7"/>
  <c r="H305" i="7" s="1"/>
  <c r="E169" i="9"/>
  <c r="E170" i="9"/>
  <c r="E171" i="9"/>
  <c r="H662" i="7"/>
  <c r="E70" i="9" s="1"/>
  <c r="E69" i="9" s="1"/>
  <c r="E68" i="9" s="1"/>
  <c r="E67" i="9" s="1"/>
  <c r="E66" i="9" s="1"/>
  <c r="H695" i="7"/>
  <c r="H701" i="7"/>
  <c r="H700" i="7" s="1"/>
  <c r="H699" i="7" s="1"/>
  <c r="H722" i="7"/>
  <c r="H721" i="7" s="1"/>
  <c r="H725" i="7"/>
  <c r="H724" i="7" s="1"/>
  <c r="H728" i="7"/>
  <c r="H727" i="7" s="1"/>
  <c r="H748" i="7"/>
  <c r="H747" i="7" s="1"/>
  <c r="H746" i="7" s="1"/>
  <c r="H766" i="7"/>
  <c r="H769" i="7"/>
  <c r="H768" i="7" s="1"/>
  <c r="H767" i="7" s="1"/>
  <c r="H757" i="7"/>
  <c r="H756" i="7" s="1"/>
  <c r="H755" i="7" s="1"/>
  <c r="H754" i="7" s="1"/>
  <c r="H753" i="7" s="1"/>
  <c r="H779" i="7"/>
  <c r="H776" i="7" s="1"/>
  <c r="H782" i="7"/>
  <c r="H781" i="7" s="1"/>
  <c r="H787" i="7"/>
  <c r="H786" i="7" s="1"/>
  <c r="H785" i="7" s="1"/>
  <c r="H790" i="7"/>
  <c r="H789" i="7" s="1"/>
  <c r="H788" i="7" s="1"/>
  <c r="H899" i="7"/>
  <c r="H877" i="7"/>
  <c r="E345" i="9"/>
  <c r="E344" i="9" s="1"/>
  <c r="E343" i="9" s="1"/>
  <c r="H237" i="7"/>
  <c r="H236" i="7" s="1"/>
  <c r="H235" i="7" s="1"/>
  <c r="H234" i="7" s="1"/>
  <c r="H245" i="7"/>
  <c r="E310" i="9" s="1"/>
  <c r="E309" i="9" s="1"/>
  <c r="E308" i="9" s="1"/>
  <c r="E307" i="9" s="1"/>
  <c r="H252" i="7"/>
  <c r="E293" i="9" s="1"/>
  <c r="E292" i="9" s="1"/>
  <c r="E291" i="9" s="1"/>
  <c r="E290" i="9" s="1"/>
  <c r="E289" i="9" s="1"/>
  <c r="H261" i="7"/>
  <c r="H275" i="7"/>
  <c r="H274" i="7" s="1"/>
  <c r="AE214" i="2"/>
  <c r="AE213" i="2" s="1"/>
  <c r="H290" i="7"/>
  <c r="E263" i="9" s="1"/>
  <c r="H294" i="7"/>
  <c r="E271" i="9" s="1"/>
  <c r="H222" i="7"/>
  <c r="I222" i="7" s="1"/>
  <c r="I221" i="7" s="1"/>
  <c r="I220" i="7" s="1"/>
  <c r="H229" i="7"/>
  <c r="H228" i="7" s="1"/>
  <c r="H227" i="7" s="1"/>
  <c r="H226" i="7" s="1"/>
  <c r="H225" i="7" s="1"/>
  <c r="H224" i="7" s="1"/>
  <c r="H223" i="7" s="1"/>
  <c r="E25" i="10" s="1"/>
  <c r="AE19" i="2"/>
  <c r="AE18" i="2" s="1"/>
  <c r="H28" i="7"/>
  <c r="H27" i="7" s="1"/>
  <c r="E689" i="9"/>
  <c r="E688" i="9" s="1"/>
  <c r="E687" i="9" s="1"/>
  <c r="H38" i="7"/>
  <c r="H37" i="7" s="1"/>
  <c r="H41" i="7"/>
  <c r="H40" i="7" s="1"/>
  <c r="H65" i="7"/>
  <c r="E441" i="9" s="1"/>
  <c r="H70" i="7"/>
  <c r="H69" i="7" s="1"/>
  <c r="H68" i="7" s="1"/>
  <c r="H73" i="7"/>
  <c r="H72" i="7" s="1"/>
  <c r="H71" i="7" s="1"/>
  <c r="H83" i="7"/>
  <c r="E508" i="9" s="1"/>
  <c r="H90" i="7"/>
  <c r="H89" i="7" s="1"/>
  <c r="E456" i="9"/>
  <c r="E455" i="9" s="1"/>
  <c r="E454" i="9" s="1"/>
  <c r="H96" i="7"/>
  <c r="H95" i="7" s="1"/>
  <c r="H108" i="7"/>
  <c r="H107" i="7" s="1"/>
  <c r="H111" i="7"/>
  <c r="H110" i="7" s="1"/>
  <c r="H124" i="7"/>
  <c r="H123" i="7" s="1"/>
  <c r="H122" i="7" s="1"/>
  <c r="H136" i="7"/>
  <c r="H135" i="7" s="1"/>
  <c r="H134" i="7"/>
  <c r="H148" i="7"/>
  <c r="H147" i="7" s="1"/>
  <c r="H151" i="7"/>
  <c r="H150" i="7" s="1"/>
  <c r="H154" i="7"/>
  <c r="H153" i="7" s="1"/>
  <c r="H160" i="7"/>
  <c r="E468" i="9" s="1"/>
  <c r="E467" i="9" s="1"/>
  <c r="E466" i="9" s="1"/>
  <c r="H173" i="7"/>
  <c r="H168" i="7" s="1"/>
  <c r="H178" i="7"/>
  <c r="H177" i="7" s="1"/>
  <c r="H180" i="7"/>
  <c r="H179" i="7" s="1"/>
  <c r="H183" i="7"/>
  <c r="H182" i="7" s="1"/>
  <c r="H185" i="7"/>
  <c r="H184" i="7" s="1"/>
  <c r="H197" i="7"/>
  <c r="I771" i="7"/>
  <c r="I770" i="7" s="1"/>
  <c r="I763" i="7" s="1"/>
  <c r="I762" i="7" s="1"/>
  <c r="I752" i="7" s="1"/>
  <c r="I626" i="7"/>
  <c r="I625" i="7" s="1"/>
  <c r="I735" i="7"/>
  <c r="J380" i="7"/>
  <c r="J379" i="7" s="1"/>
  <c r="J378" i="7" s="1"/>
  <c r="J377" i="7" s="1"/>
  <c r="J376" i="7" s="1"/>
  <c r="J375" i="7" s="1"/>
  <c r="J374" i="7" s="1"/>
  <c r="J500" i="7"/>
  <c r="J499" i="7" s="1"/>
  <c r="J460" i="7"/>
  <c r="J459" i="7" s="1"/>
  <c r="J458" i="7" s="1"/>
  <c r="J457" i="7" s="1"/>
  <c r="J456" i="7" s="1"/>
  <c r="J455" i="7" s="1"/>
  <c r="J447" i="7"/>
  <c r="J450" i="7"/>
  <c r="J449" i="7" s="1"/>
  <c r="J452" i="7"/>
  <c r="F283" i="9" s="1"/>
  <c r="F282" i="9" s="1"/>
  <c r="J722" i="7"/>
  <c r="J721" i="7" s="1"/>
  <c r="J728" i="7"/>
  <c r="J727" i="7" s="1"/>
  <c r="F165" i="9"/>
  <c r="F169" i="9"/>
  <c r="F170" i="9"/>
  <c r="F171" i="9"/>
  <c r="J662" i="7"/>
  <c r="F70" i="9" s="1"/>
  <c r="F69" i="9" s="1"/>
  <c r="F68" i="9" s="1"/>
  <c r="F67" i="9" s="1"/>
  <c r="F66" i="9" s="1"/>
  <c r="J695" i="7"/>
  <c r="F267" i="9" s="1"/>
  <c r="J701" i="7"/>
  <c r="J700" i="7" s="1"/>
  <c r="J699" i="7" s="1"/>
  <c r="J899" i="7"/>
  <c r="J877" i="7"/>
  <c r="K843" i="7"/>
  <c r="J840" i="7"/>
  <c r="J757" i="7"/>
  <c r="J756" i="7" s="1"/>
  <c r="J755" i="7" s="1"/>
  <c r="J754" i="7" s="1"/>
  <c r="J753" i="7" s="1"/>
  <c r="J766" i="7"/>
  <c r="J765" i="7" s="1"/>
  <c r="J764" i="7" s="1"/>
  <c r="J769" i="7"/>
  <c r="J772" i="7"/>
  <c r="J771" i="7" s="1"/>
  <c r="J770" i="7" s="1"/>
  <c r="J779" i="7"/>
  <c r="J776" i="7" s="1"/>
  <c r="J782" i="7"/>
  <c r="J781" i="7" s="1"/>
  <c r="J787" i="7"/>
  <c r="J786" i="7" s="1"/>
  <c r="J785" i="7" s="1"/>
  <c r="J790" i="7"/>
  <c r="J789" i="7" s="1"/>
  <c r="J788" i="7" s="1"/>
  <c r="J317" i="7"/>
  <c r="J316" i="7" s="1"/>
  <c r="J315" i="7" s="1"/>
  <c r="J314" i="7" s="1"/>
  <c r="J313" i="7" s="1"/>
  <c r="J312" i="7" s="1"/>
  <c r="J311" i="7" s="1"/>
  <c r="J324" i="7"/>
  <c r="J323" i="7" s="1"/>
  <c r="J369" i="7"/>
  <c r="J372" i="7"/>
  <c r="K372" i="7" s="1"/>
  <c r="K371" i="7" s="1"/>
  <c r="K370" i="7" s="1"/>
  <c r="K366" i="7" s="1"/>
  <c r="K365" i="7" s="1"/>
  <c r="K364" i="7" s="1"/>
  <c r="K363" i="7" s="1"/>
  <c r="J329" i="7"/>
  <c r="J328" i="7" s="1"/>
  <c r="J327" i="7" s="1"/>
  <c r="J341" i="7"/>
  <c r="J340" i="7" s="1"/>
  <c r="J339" i="7" s="1"/>
  <c r="J338" i="7" s="1"/>
  <c r="J337" i="7" s="1"/>
  <c r="J354" i="7"/>
  <c r="J362" i="7"/>
  <c r="J358" i="7"/>
  <c r="J308" i="7"/>
  <c r="J305" i="7" s="1"/>
  <c r="J237" i="7"/>
  <c r="J236" i="7" s="1"/>
  <c r="J235" i="7" s="1"/>
  <c r="J234" i="7" s="1"/>
  <c r="J245" i="7"/>
  <c r="F310" i="9" s="1"/>
  <c r="F309" i="9" s="1"/>
  <c r="F308" i="9" s="1"/>
  <c r="F307" i="9" s="1"/>
  <c r="J252" i="7"/>
  <c r="J261" i="7"/>
  <c r="J260" i="7" s="1"/>
  <c r="J259" i="7" s="1"/>
  <c r="J275" i="7"/>
  <c r="J290" i="7"/>
  <c r="F263" i="9" s="1"/>
  <c r="J294" i="7"/>
  <c r="F271" i="9" s="1"/>
  <c r="J222" i="7"/>
  <c r="F533" i="9" s="1"/>
  <c r="F532" i="9" s="1"/>
  <c r="F531" i="9" s="1"/>
  <c r="J229" i="7"/>
  <c r="J228" i="7" s="1"/>
  <c r="J227" i="7" s="1"/>
  <c r="J226" i="7" s="1"/>
  <c r="J225" i="7" s="1"/>
  <c r="J224" i="7" s="1"/>
  <c r="J223" i="7" s="1"/>
  <c r="F25" i="10" s="1"/>
  <c r="J18" i="7"/>
  <c r="J17" i="7" s="1"/>
  <c r="J16" i="7" s="1"/>
  <c r="J15" i="7" s="1"/>
  <c r="J14" i="7" s="1"/>
  <c r="J13" i="7" s="1"/>
  <c r="J12" i="7" s="1"/>
  <c r="J28" i="7"/>
  <c r="J27" i="7" s="1"/>
  <c r="J30" i="7"/>
  <c r="J35" i="7"/>
  <c r="J34" i="7" s="1"/>
  <c r="J65" i="7"/>
  <c r="F441" i="9" s="1"/>
  <c r="J70" i="7"/>
  <c r="J73" i="7"/>
  <c r="J72" i="7" s="1"/>
  <c r="J71" i="7" s="1"/>
  <c r="J83" i="7"/>
  <c r="J90" i="7"/>
  <c r="J89" i="7" s="1"/>
  <c r="F456" i="9"/>
  <c r="F455" i="9" s="1"/>
  <c r="F454" i="9" s="1"/>
  <c r="J96" i="7"/>
  <c r="J95" i="7" s="1"/>
  <c r="J105" i="7"/>
  <c r="J104" i="7" s="1"/>
  <c r="J111" i="7"/>
  <c r="J110" i="7" s="1"/>
  <c r="J125" i="7"/>
  <c r="J136" i="7"/>
  <c r="F403" i="9" s="1"/>
  <c r="F402" i="9" s="1"/>
  <c r="J134" i="7"/>
  <c r="F414" i="9"/>
  <c r="F413" i="9" s="1"/>
  <c r="J148" i="7"/>
  <c r="J147" i="7" s="1"/>
  <c r="J151" i="7"/>
  <c r="J150" i="7" s="1"/>
  <c r="J160" i="7"/>
  <c r="J159" i="7" s="1"/>
  <c r="J158" i="7" s="1"/>
  <c r="J179" i="7"/>
  <c r="J183" i="7"/>
  <c r="J182" i="7" s="1"/>
  <c r="J185" i="7"/>
  <c r="J184" i="7" s="1"/>
  <c r="AF127" i="2"/>
  <c r="AF126" i="2" s="1"/>
  <c r="AF125" i="2" s="1"/>
  <c r="K735" i="7"/>
  <c r="J197" i="7"/>
  <c r="K197" i="7" s="1"/>
  <c r="K196" i="7" s="1"/>
  <c r="K195" i="7" s="1"/>
  <c r="K194" i="7" s="1"/>
  <c r="G771" i="7"/>
  <c r="G770" i="7" s="1"/>
  <c r="G763" i="7" s="1"/>
  <c r="G762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3" i="7"/>
  <c r="G852" i="7" s="1"/>
  <c r="G848" i="7" s="1"/>
  <c r="I853" i="7"/>
  <c r="I852" i="7" s="1"/>
  <c r="I848" i="7" s="1"/>
  <c r="K853" i="7"/>
  <c r="K852" i="7" s="1"/>
  <c r="K848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1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0" i="7"/>
  <c r="F488" i="9" s="1"/>
  <c r="F487" i="9" s="1"/>
  <c r="J178" i="7"/>
  <c r="F486" i="9" s="1"/>
  <c r="F485" i="9" s="1"/>
  <c r="I742" i="7"/>
  <c r="I741" i="7" s="1"/>
  <c r="H324" i="7"/>
  <c r="H18" i="7"/>
  <c r="H17" i="7" s="1"/>
  <c r="F790" i="7"/>
  <c r="F789" i="7" s="1"/>
  <c r="F788" i="7" s="1"/>
  <c r="F787" i="7"/>
  <c r="F786" i="7" s="1"/>
  <c r="F785" i="7" s="1"/>
  <c r="F324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87" i="7"/>
  <c r="E789" i="7"/>
  <c r="E790" i="7"/>
  <c r="E786" i="7"/>
  <c r="B786" i="7"/>
  <c r="C786" i="7"/>
  <c r="B787" i="7"/>
  <c r="C787" i="7"/>
  <c r="B788" i="7"/>
  <c r="C788" i="7"/>
  <c r="B789" i="7"/>
  <c r="C789" i="7"/>
  <c r="B790" i="7"/>
  <c r="C790" i="7"/>
  <c r="C785" i="7"/>
  <c r="B785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2" i="7"/>
  <c r="G741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4" i="7"/>
  <c r="D153" i="7" s="1"/>
  <c r="D151" i="7"/>
  <c r="D150" i="7" s="1"/>
  <c r="B458" i="9"/>
  <c r="B457" i="9" s="1"/>
  <c r="B455" i="9"/>
  <c r="B454" i="9" s="1"/>
  <c r="B424" i="9"/>
  <c r="B423" i="9" s="1"/>
  <c r="B421" i="9"/>
  <c r="B420" i="9" s="1"/>
  <c r="D96" i="7"/>
  <c r="D95" i="7" s="1"/>
  <c r="D93" i="7"/>
  <c r="D92" i="7" s="1"/>
  <c r="AD294" i="2" l="1"/>
  <c r="AF294" i="2"/>
  <c r="D279" i="9"/>
  <c r="AE294" i="2"/>
  <c r="G479" i="7"/>
  <c r="G469" i="7" s="1"/>
  <c r="AF238" i="2"/>
  <c r="AF237" i="2" s="1"/>
  <c r="AF236" i="2" s="1"/>
  <c r="AF235" i="2" s="1"/>
  <c r="AF234" i="2" s="1"/>
  <c r="AF226" i="2" s="1"/>
  <c r="D489" i="9"/>
  <c r="J181" i="7"/>
  <c r="H181" i="7"/>
  <c r="AF94" i="2"/>
  <c r="AE94" i="2"/>
  <c r="AD94" i="2"/>
  <c r="J775" i="7"/>
  <c r="J774" i="7" s="1"/>
  <c r="H775" i="7"/>
  <c r="H774" i="7" s="1"/>
  <c r="H698" i="7"/>
  <c r="H697" i="7" s="1"/>
  <c r="H696" i="7" s="1"/>
  <c r="J698" i="7"/>
  <c r="J697" i="7" s="1"/>
  <c r="J696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1" i="7"/>
  <c r="H770" i="7" s="1"/>
  <c r="J326" i="7"/>
  <c r="E342" i="9"/>
  <c r="E341" i="9" s="1"/>
  <c r="AD290" i="2"/>
  <c r="AD289" i="2" s="1"/>
  <c r="AD288" i="2" s="1"/>
  <c r="D298" i="9"/>
  <c r="G752" i="7"/>
  <c r="G751" i="7" s="1"/>
  <c r="G750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3" i="7"/>
  <c r="H272" i="7" s="1"/>
  <c r="H271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48" i="7"/>
  <c r="AE112" i="2"/>
  <c r="AE106" i="2" s="1"/>
  <c r="H176" i="7"/>
  <c r="D484" i="9"/>
  <c r="E231" i="9"/>
  <c r="E230" i="9" s="1"/>
  <c r="E229" i="9" s="1"/>
  <c r="J876" i="7"/>
  <c r="J875" i="7" s="1"/>
  <c r="F231" i="9"/>
  <c r="F230" i="9" s="1"/>
  <c r="F229" i="9" s="1"/>
  <c r="F430" i="9"/>
  <c r="F429" i="9" s="1"/>
  <c r="F428" i="9" s="1"/>
  <c r="F427" i="9" s="1"/>
  <c r="F426" i="9" s="1"/>
  <c r="J898" i="7"/>
  <c r="E430" i="9"/>
  <c r="E429" i="9" s="1"/>
  <c r="E428" i="9" s="1"/>
  <c r="E427" i="9" s="1"/>
  <c r="E426" i="9" s="1"/>
  <c r="H898" i="7"/>
  <c r="AF469" i="2"/>
  <c r="AF468" i="2" s="1"/>
  <c r="AF467" i="2" s="1"/>
  <c r="AF466" i="2" s="1"/>
  <c r="AF465" i="2" s="1"/>
  <c r="AF464" i="2" s="1"/>
  <c r="J304" i="7"/>
  <c r="J303" i="7" s="1"/>
  <c r="J302" i="7" s="1"/>
  <c r="J301" i="7" s="1"/>
  <c r="F31" i="10" s="1"/>
  <c r="H304" i="7"/>
  <c r="H303" i="7" s="1"/>
  <c r="H302" i="7" s="1"/>
  <c r="H301" i="7" s="1"/>
  <c r="E31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19" i="7"/>
  <c r="I218" i="7" s="1"/>
  <c r="I217" i="7" s="1"/>
  <c r="I216" i="7" s="1"/>
  <c r="I215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4" i="7"/>
  <c r="H693" i="7" s="1"/>
  <c r="H692" i="7" s="1"/>
  <c r="H691" i="7" s="1"/>
  <c r="H690" i="7" s="1"/>
  <c r="E267" i="9"/>
  <c r="E266" i="9" s="1"/>
  <c r="E265" i="9" s="1"/>
  <c r="E264" i="9" s="1"/>
  <c r="F694" i="7"/>
  <c r="F693" i="7" s="1"/>
  <c r="F692" i="7" s="1"/>
  <c r="F691" i="7" s="1"/>
  <c r="F690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1" i="7"/>
  <c r="F220" i="7" s="1"/>
  <c r="D533" i="9"/>
  <c r="D532" i="9" s="1"/>
  <c r="D531" i="9" s="1"/>
  <c r="E56" i="10"/>
  <c r="F82" i="7"/>
  <c r="F81" i="7" s="1"/>
  <c r="F80" i="7" s="1"/>
  <c r="F79" i="7" s="1"/>
  <c r="F78" i="7" s="1"/>
  <c r="D507" i="9"/>
  <c r="D506" i="9" s="1"/>
  <c r="D505" i="9" s="1"/>
  <c r="H82" i="7"/>
  <c r="H81" i="7" s="1"/>
  <c r="H80" i="7" s="1"/>
  <c r="H79" i="7" s="1"/>
  <c r="H78" i="7" s="1"/>
  <c r="AE290" i="2"/>
  <c r="AE289" i="2" s="1"/>
  <c r="AE288" i="2" s="1"/>
  <c r="AF290" i="2"/>
  <c r="AF289" i="2" s="1"/>
  <c r="AF288" i="2" s="1"/>
  <c r="AE183" i="2"/>
  <c r="AE182" i="2" s="1"/>
  <c r="AF183" i="2"/>
  <c r="AF182" i="2" s="1"/>
  <c r="J258" i="7"/>
  <c r="J257" i="7" s="1"/>
  <c r="AD183" i="2"/>
  <c r="AD182" i="2" s="1"/>
  <c r="J293" i="7"/>
  <c r="J292" i="7" s="1"/>
  <c r="J291" i="7" s="1"/>
  <c r="F270" i="9"/>
  <c r="F269" i="9" s="1"/>
  <c r="D270" i="9"/>
  <c r="D269" i="9" s="1"/>
  <c r="F200" i="9"/>
  <c r="F199" i="9" s="1"/>
  <c r="D440" i="9"/>
  <c r="D437" i="9" s="1"/>
  <c r="E401" i="9"/>
  <c r="E400" i="9" s="1"/>
  <c r="H133" i="7"/>
  <c r="F401" i="9"/>
  <c r="F400" i="9" s="1"/>
  <c r="J133" i="7"/>
  <c r="D401" i="9"/>
  <c r="F133" i="7"/>
  <c r="G847" i="7"/>
  <c r="K847" i="7"/>
  <c r="I847" i="7"/>
  <c r="D102" i="9"/>
  <c r="D101" i="9" s="1"/>
  <c r="H581" i="7"/>
  <c r="H580" i="7" s="1"/>
  <c r="K611" i="7"/>
  <c r="K610" i="7" s="1"/>
  <c r="K609" i="7" s="1"/>
  <c r="K596" i="7" s="1"/>
  <c r="F102" i="9"/>
  <c r="F101" i="9" s="1"/>
  <c r="J581" i="7"/>
  <c r="J580" i="7" s="1"/>
  <c r="I611" i="7"/>
  <c r="I610" i="7" s="1"/>
  <c r="I609" i="7" s="1"/>
  <c r="I596" i="7" s="1"/>
  <c r="E102" i="9"/>
  <c r="E101" i="9" s="1"/>
  <c r="G582" i="7"/>
  <c r="G581" i="7" s="1"/>
  <c r="G580" i="7" s="1"/>
  <c r="G572" i="7" s="1"/>
  <c r="G571" i="7" s="1"/>
  <c r="D311" i="9"/>
  <c r="AE320" i="2"/>
  <c r="AE319" i="2" s="1"/>
  <c r="AE313" i="2" s="1"/>
  <c r="AF320" i="2"/>
  <c r="AF319" i="2" s="1"/>
  <c r="AF313" i="2" s="1"/>
  <c r="J194" i="7"/>
  <c r="J193" i="7" s="1"/>
  <c r="J192" i="7" s="1"/>
  <c r="AF124" i="2"/>
  <c r="AF123" i="2" s="1"/>
  <c r="J694" i="7"/>
  <c r="J693" i="7" s="1"/>
  <c r="J692" i="7" s="1"/>
  <c r="J691" i="7" s="1"/>
  <c r="F266" i="9"/>
  <c r="F265" i="9" s="1"/>
  <c r="F264" i="9" s="1"/>
  <c r="K193" i="7"/>
  <c r="K192" i="7" s="1"/>
  <c r="AE401" i="2"/>
  <c r="AE400" i="2" s="1"/>
  <c r="AE393" i="2" s="1"/>
  <c r="AE392" i="2" s="1"/>
  <c r="J177" i="7"/>
  <c r="J176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4" i="7"/>
  <c r="K733" i="7" s="1"/>
  <c r="K732" i="7" s="1"/>
  <c r="F540" i="7"/>
  <c r="F539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16" i="7"/>
  <c r="F315" i="7" s="1"/>
  <c r="F314" i="7" s="1"/>
  <c r="F313" i="7" s="1"/>
  <c r="F312" i="7" s="1"/>
  <c r="F311" i="7" s="1"/>
  <c r="G734" i="7"/>
  <c r="G733" i="7" s="1"/>
  <c r="G732" i="7" s="1"/>
  <c r="E47" i="9"/>
  <c r="E46" i="9" s="1"/>
  <c r="E43" i="9" s="1"/>
  <c r="E275" i="9"/>
  <c r="E274" i="9" s="1"/>
  <c r="E273" i="9" s="1"/>
  <c r="K624" i="7"/>
  <c r="K623" i="7" s="1"/>
  <c r="K622" i="7" s="1"/>
  <c r="K621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0" i="7"/>
  <c r="H819" i="7" s="1"/>
  <c r="I734" i="7"/>
  <c r="I733" i="7" s="1"/>
  <c r="I732" i="7" s="1"/>
  <c r="AD319" i="2"/>
  <c r="AD313" i="2" s="1"/>
  <c r="D164" i="9"/>
  <c r="E577" i="9"/>
  <c r="E576" i="9" s="1"/>
  <c r="E575" i="9" s="1"/>
  <c r="E574" i="9" s="1"/>
  <c r="F489" i="7"/>
  <c r="F488" i="7" s="1"/>
  <c r="F484" i="7" s="1"/>
  <c r="F251" i="7"/>
  <c r="F329" i="7"/>
  <c r="F328" i="7" s="1"/>
  <c r="F327" i="7" s="1"/>
  <c r="E446" i="9"/>
  <c r="E445" i="9" s="1"/>
  <c r="E444" i="9" s="1"/>
  <c r="F449" i="7"/>
  <c r="E419" i="9"/>
  <c r="E418" i="9" s="1"/>
  <c r="E417" i="9" s="1"/>
  <c r="F520" i="9"/>
  <c r="F244" i="7"/>
  <c r="F243" i="7" s="1"/>
  <c r="F242" i="7" s="1"/>
  <c r="E36" i="9"/>
  <c r="E35" i="9" s="1"/>
  <c r="E34" i="9" s="1"/>
  <c r="AD357" i="2"/>
  <c r="AD356" i="2" s="1"/>
  <c r="AD355" i="2" s="1"/>
  <c r="F446" i="7"/>
  <c r="F445" i="7" s="1"/>
  <c r="F228" i="7"/>
  <c r="F227" i="7" s="1"/>
  <c r="F226" i="7" s="1"/>
  <c r="F225" i="7" s="1"/>
  <c r="F224" i="7" s="1"/>
  <c r="F223" i="7" s="1"/>
  <c r="D25" i="10" s="1"/>
  <c r="AE25" i="2"/>
  <c r="AE24" i="2" s="1"/>
  <c r="AE23" i="2" s="1"/>
  <c r="AE22" i="2" s="1"/>
  <c r="AF373" i="2"/>
  <c r="F50" i="9"/>
  <c r="F49" i="9" s="1"/>
  <c r="F48" i="9" s="1"/>
  <c r="H868" i="7"/>
  <c r="H867" i="7" s="1"/>
  <c r="H863" i="7" s="1"/>
  <c r="F151" i="7"/>
  <c r="F150" i="7" s="1"/>
  <c r="E512" i="9"/>
  <c r="E511" i="9" s="1"/>
  <c r="E510" i="9" s="1"/>
  <c r="E509" i="9" s="1"/>
  <c r="F293" i="7"/>
  <c r="F292" i="7" s="1"/>
  <c r="F291" i="7" s="1"/>
  <c r="F842" i="7"/>
  <c r="K841" i="7"/>
  <c r="K840" i="7" s="1"/>
  <c r="J868" i="7"/>
  <c r="J867" i="7" s="1"/>
  <c r="J863" i="7" s="1"/>
  <c r="I624" i="7"/>
  <c r="I623" i="7" s="1"/>
  <c r="I622" i="7" s="1"/>
  <c r="I621" i="7" s="1"/>
  <c r="E488" i="9"/>
  <c r="E487" i="9" s="1"/>
  <c r="J623" i="7"/>
  <c r="J622" i="7" s="1"/>
  <c r="F500" i="7"/>
  <c r="F499" i="7" s="1"/>
  <c r="F69" i="7"/>
  <c r="F68" i="7" s="1"/>
  <c r="AE374" i="2"/>
  <c r="AE373" i="2" s="1"/>
  <c r="J610" i="7"/>
  <c r="J609" i="7" s="1"/>
  <c r="F581" i="7"/>
  <c r="F580" i="7" s="1"/>
  <c r="F179" i="7"/>
  <c r="F876" i="7"/>
  <c r="F875" i="7" s="1"/>
  <c r="F111" i="7"/>
  <c r="F110" i="7" s="1"/>
  <c r="AD75" i="2"/>
  <c r="AD74" i="2" s="1"/>
  <c r="F435" i="9"/>
  <c r="F434" i="9" s="1"/>
  <c r="F433" i="9" s="1"/>
  <c r="F236" i="7"/>
  <c r="F235" i="7" s="1"/>
  <c r="F234" i="7" s="1"/>
  <c r="F577" i="9"/>
  <c r="F576" i="9" s="1"/>
  <c r="F575" i="9" s="1"/>
  <c r="F574" i="9" s="1"/>
  <c r="G309" i="7"/>
  <c r="G308" i="7" s="1"/>
  <c r="G305" i="7" s="1"/>
  <c r="F308" i="7"/>
  <c r="F305" i="7" s="1"/>
  <c r="AF212" i="2"/>
  <c r="AF211" i="2" s="1"/>
  <c r="F184" i="7"/>
  <c r="J368" i="7"/>
  <c r="J367" i="7" s="1"/>
  <c r="F275" i="9"/>
  <c r="F274" i="9" s="1"/>
  <c r="F273" i="9" s="1"/>
  <c r="F772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5" i="7"/>
  <c r="F574" i="7" s="1"/>
  <c r="F573" i="7" s="1"/>
  <c r="J489" i="7"/>
  <c r="J488" i="7" s="1"/>
  <c r="J484" i="7" s="1"/>
  <c r="D520" i="9"/>
  <c r="D514" i="9" s="1"/>
  <c r="D513" i="9" s="1"/>
  <c r="H626" i="7"/>
  <c r="H625" i="7" s="1"/>
  <c r="H675" i="7"/>
  <c r="H674" i="7" s="1"/>
  <c r="H673" i="7" s="1"/>
  <c r="H672" i="7" s="1"/>
  <c r="I675" i="7"/>
  <c r="I674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0" i="7"/>
  <c r="H479" i="7" s="1"/>
  <c r="H469" i="7" s="1"/>
  <c r="D198" i="9"/>
  <c r="D197" i="9" s="1"/>
  <c r="D196" i="9" s="1"/>
  <c r="D195" i="9" s="1"/>
  <c r="D194" i="9" s="1"/>
  <c r="D345" i="9"/>
  <c r="D344" i="9" s="1"/>
  <c r="D343" i="9" s="1"/>
  <c r="F858" i="7"/>
  <c r="F857" i="7" s="1"/>
  <c r="D435" i="9"/>
  <c r="D434" i="9" s="1"/>
  <c r="D433" i="9" s="1"/>
  <c r="F17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7" i="2"/>
  <c r="E520" i="9"/>
  <c r="F340" i="7"/>
  <c r="F339" i="7" s="1"/>
  <c r="F338" i="7" s="1"/>
  <c r="F337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5" i="7"/>
  <c r="F675" i="9"/>
  <c r="F674" i="9" s="1"/>
  <c r="F673" i="9" s="1"/>
  <c r="F661" i="7"/>
  <c r="F660" i="7" s="1"/>
  <c r="F659" i="7" s="1"/>
  <c r="F658" i="7" s="1"/>
  <c r="AD494" i="2"/>
  <c r="F148" i="7"/>
  <c r="F147" i="7" s="1"/>
  <c r="F722" i="7"/>
  <c r="F721" i="7" s="1"/>
  <c r="F700" i="7"/>
  <c r="F699" i="7" s="1"/>
  <c r="F93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5" i="7"/>
  <c r="AF349" i="2"/>
  <c r="F689" i="9"/>
  <c r="F688" i="9" s="1"/>
  <c r="F687" i="9" s="1"/>
  <c r="I582" i="7"/>
  <c r="I581" i="7" s="1"/>
  <c r="I580" i="7" s="1"/>
  <c r="I572" i="7" s="1"/>
  <c r="I571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89" i="7"/>
  <c r="F288" i="7" s="1"/>
  <c r="F491" i="9"/>
  <c r="F490" i="9" s="1"/>
  <c r="F853" i="7"/>
  <c r="F852" i="7" s="1"/>
  <c r="F848" i="7" s="1"/>
  <c r="F39" i="9"/>
  <c r="F38" i="9" s="1"/>
  <c r="F37" i="9" s="1"/>
  <c r="J451" i="7"/>
  <c r="J448" i="7" s="1"/>
  <c r="E569" i="9"/>
  <c r="E568" i="9" s="1"/>
  <c r="E567" i="9" s="1"/>
  <c r="E566" i="9" s="1"/>
  <c r="F186" i="9"/>
  <c r="F185" i="9" s="1"/>
  <c r="F184" i="9" s="1"/>
  <c r="E329" i="9"/>
  <c r="E328" i="9" s="1"/>
  <c r="F545" i="7"/>
  <c r="F544" i="7" s="1"/>
  <c r="F92" i="7"/>
  <c r="F422" i="9"/>
  <c r="F421" i="9" s="1"/>
  <c r="F420" i="9" s="1"/>
  <c r="F38" i="7"/>
  <c r="F37" i="7" s="1"/>
  <c r="F742" i="7"/>
  <c r="F741" i="7" s="1"/>
  <c r="F177" i="7"/>
  <c r="F725" i="7"/>
  <c r="F724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0" i="7"/>
  <c r="F259" i="7" s="1"/>
  <c r="F182" i="7"/>
  <c r="H221" i="7"/>
  <c r="H220" i="7" s="1"/>
  <c r="H251" i="7"/>
  <c r="H876" i="7"/>
  <c r="H875" i="7" s="1"/>
  <c r="F737" i="7"/>
  <c r="F548" i="7"/>
  <c r="F547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58" i="7"/>
  <c r="J857" i="7" s="1"/>
  <c r="J842" i="7"/>
  <c r="H784" i="7"/>
  <c r="H623" i="7"/>
  <c r="H622" i="7" s="1"/>
  <c r="AD250" i="2"/>
  <c r="AD249" i="2" s="1"/>
  <c r="AD248" i="2" s="1"/>
  <c r="J92" i="7"/>
  <c r="J93" i="7"/>
  <c r="H131" i="7"/>
  <c r="H130" i="7" s="1"/>
  <c r="E399" i="9"/>
  <c r="E398" i="9" s="1"/>
  <c r="H105" i="7"/>
  <c r="H104" i="7" s="1"/>
  <c r="E703" i="9"/>
  <c r="E702" i="9" s="1"/>
  <c r="E701" i="9" s="1"/>
  <c r="H255" i="7"/>
  <c r="D577" i="9"/>
  <c r="D576" i="9" s="1"/>
  <c r="D575" i="9" s="1"/>
  <c r="D574" i="9" s="1"/>
  <c r="F748" i="7"/>
  <c r="F747" i="7" s="1"/>
  <c r="F746" i="7" s="1"/>
  <c r="E425" i="9"/>
  <c r="E424" i="9" s="1"/>
  <c r="E423" i="9" s="1"/>
  <c r="J173" i="7"/>
  <c r="J168" i="7" s="1"/>
  <c r="F482" i="9"/>
  <c r="F481" i="9" s="1"/>
  <c r="F476" i="9" s="1"/>
  <c r="E64" i="10"/>
  <c r="E63" i="10" s="1"/>
  <c r="H361" i="7"/>
  <c r="H360" i="7" s="1"/>
  <c r="H359" i="7" s="1"/>
  <c r="E572" i="9"/>
  <c r="E571" i="9" s="1"/>
  <c r="E570" i="9" s="1"/>
  <c r="H446" i="7"/>
  <c r="H445" i="7" s="1"/>
  <c r="E278" i="9"/>
  <c r="E277" i="9" s="1"/>
  <c r="E276" i="9" s="1"/>
  <c r="E672" i="9"/>
  <c r="E671" i="9" s="1"/>
  <c r="E670" i="9" s="1"/>
  <c r="H545" i="7"/>
  <c r="H544" i="7" s="1"/>
  <c r="E200" i="9"/>
  <c r="E199" i="9" s="1"/>
  <c r="F30" i="7"/>
  <c r="F31" i="7"/>
  <c r="D50" i="9"/>
  <c r="D49" i="9" s="1"/>
  <c r="D48" i="9" s="1"/>
  <c r="F782" i="7"/>
  <c r="F781" i="7" s="1"/>
  <c r="G372" i="7"/>
  <c r="G371" i="7" s="1"/>
  <c r="G370" i="7" s="1"/>
  <c r="G366" i="7" s="1"/>
  <c r="G365" i="7" s="1"/>
  <c r="G364" i="7" s="1"/>
  <c r="G363" i="7" s="1"/>
  <c r="F371" i="7"/>
  <c r="F370" i="7" s="1"/>
  <c r="D275" i="9"/>
  <c r="D274" i="9" s="1"/>
  <c r="D273" i="9" s="1"/>
  <c r="F368" i="7"/>
  <c r="F367" i="7" s="1"/>
  <c r="D453" i="9"/>
  <c r="D452" i="9" s="1"/>
  <c r="D451" i="9" s="1"/>
  <c r="F90" i="7"/>
  <c r="F89" i="7" s="1"/>
  <c r="D425" i="9"/>
  <c r="D424" i="9" s="1"/>
  <c r="D423" i="9" s="1"/>
  <c r="F154" i="7"/>
  <c r="F153" i="7" s="1"/>
  <c r="D414" i="9"/>
  <c r="D413" i="9" s="1"/>
  <c r="G144" i="7"/>
  <c r="G143" i="7" s="1"/>
  <c r="D537" i="9"/>
  <c r="D536" i="9" s="1"/>
  <c r="D535" i="9" s="1"/>
  <c r="D534" i="9" s="1"/>
  <c r="G197" i="7"/>
  <c r="G196" i="7" s="1"/>
  <c r="G195" i="7" s="1"/>
  <c r="G194" i="7" s="1"/>
  <c r="G193" i="7" s="1"/>
  <c r="G192" i="7" s="1"/>
  <c r="D511" i="9"/>
  <c r="D510" i="9" s="1"/>
  <c r="D509" i="9" s="1"/>
  <c r="F459" i="7"/>
  <c r="F458" i="7" s="1"/>
  <c r="F457" i="7" s="1"/>
  <c r="F456" i="7" s="1"/>
  <c r="F455" i="7" s="1"/>
  <c r="D100" i="9"/>
  <c r="D99" i="9" s="1"/>
  <c r="D96" i="9" s="1"/>
  <c r="F607" i="7"/>
  <c r="F604" i="7" s="1"/>
  <c r="E100" i="9"/>
  <c r="E99" i="9" s="1"/>
  <c r="E96" i="9" s="1"/>
  <c r="H607" i="7"/>
  <c r="H604" i="7" s="1"/>
  <c r="F630" i="9"/>
  <c r="F629" i="9" s="1"/>
  <c r="F628" i="9" s="1"/>
  <c r="J503" i="7"/>
  <c r="J502" i="7" s="1"/>
  <c r="F627" i="9"/>
  <c r="F626" i="9" s="1"/>
  <c r="F625" i="9" s="1"/>
  <c r="J661" i="7"/>
  <c r="J660" i="7" s="1"/>
  <c r="J659" i="7" s="1"/>
  <c r="J658" i="7" s="1"/>
  <c r="H575" i="7"/>
  <c r="H574" i="7" s="1"/>
  <c r="H573" i="7" s="1"/>
  <c r="E88" i="9"/>
  <c r="E87" i="9" s="1"/>
  <c r="E86" i="9" s="1"/>
  <c r="E85" i="9" s="1"/>
  <c r="J38" i="7"/>
  <c r="J37" i="7" s="1"/>
  <c r="F696" i="9"/>
  <c r="F695" i="9" s="1"/>
  <c r="F694" i="9" s="1"/>
  <c r="J725" i="7"/>
  <c r="J724" i="7" s="1"/>
  <c r="F183" i="9"/>
  <c r="F182" i="9" s="1"/>
  <c r="F181" i="9" s="1"/>
  <c r="J446" i="7"/>
  <c r="J445" i="7" s="1"/>
  <c r="F278" i="9"/>
  <c r="F277" i="9" s="1"/>
  <c r="F276" i="9" s="1"/>
  <c r="H64" i="7"/>
  <c r="H61" i="7" s="1"/>
  <c r="E440" i="9"/>
  <c r="E437" i="9" s="1"/>
  <c r="H244" i="7"/>
  <c r="H243" i="7" s="1"/>
  <c r="H242" i="7" s="1"/>
  <c r="J48" i="7"/>
  <c r="K49" i="7"/>
  <c r="K48" i="7" s="1"/>
  <c r="H326" i="7"/>
  <c r="F72" i="7"/>
  <c r="F71" i="7" s="1"/>
  <c r="F143" i="7"/>
  <c r="F419" i="9"/>
  <c r="F418" i="9" s="1"/>
  <c r="F417" i="9" s="1"/>
  <c r="J244" i="7"/>
  <c r="J243" i="7" s="1"/>
  <c r="J242" i="7" s="1"/>
  <c r="J233" i="7" s="1"/>
  <c r="D644" i="9"/>
  <c r="D643" i="9" s="1"/>
  <c r="E459" i="9"/>
  <c r="E458" i="9" s="1"/>
  <c r="E457" i="9" s="1"/>
  <c r="E422" i="9"/>
  <c r="E421" i="9" s="1"/>
  <c r="E420" i="9" s="1"/>
  <c r="J196" i="7"/>
  <c r="F180" i="9"/>
  <c r="F179" i="9" s="1"/>
  <c r="F178" i="9" s="1"/>
  <c r="G859" i="7"/>
  <c r="G858" i="7" s="1"/>
  <c r="G857" i="7" s="1"/>
  <c r="F28" i="7"/>
  <c r="F27" i="7" s="1"/>
  <c r="F173" i="7"/>
  <c r="F168" i="7" s="1"/>
  <c r="E719" i="9"/>
  <c r="E718" i="9" s="1"/>
  <c r="E717" i="9" s="1"/>
  <c r="E713" i="9" s="1"/>
  <c r="E50" i="9"/>
  <c r="E49" i="9" s="1"/>
  <c r="E48" i="9" s="1"/>
  <c r="G843" i="7"/>
  <c r="F41" i="7"/>
  <c r="F40" i="7" s="1"/>
  <c r="J31" i="7"/>
  <c r="F96" i="7"/>
  <c r="F95" i="7" s="1"/>
  <c r="E51" i="9"/>
  <c r="E164" i="9"/>
  <c r="D250" i="9"/>
  <c r="J361" i="7"/>
  <c r="J360" i="7" s="1"/>
  <c r="J359" i="7" s="1"/>
  <c r="F573" i="9"/>
  <c r="F572" i="9" s="1"/>
  <c r="F571" i="9" s="1"/>
  <c r="F570" i="9" s="1"/>
  <c r="H260" i="7"/>
  <c r="H259" i="7" s="1"/>
  <c r="E315" i="9"/>
  <c r="E314" i="9" s="1"/>
  <c r="E313" i="9" s="1"/>
  <c r="E312" i="9" s="1"/>
  <c r="J545" i="7"/>
  <c r="J544" i="7" s="1"/>
  <c r="F672" i="9"/>
  <c r="F671" i="9" s="1"/>
  <c r="F670" i="9" s="1"/>
  <c r="E212" i="9"/>
  <c r="E211" i="9" s="1"/>
  <c r="I51" i="7"/>
  <c r="I50" i="7" s="1"/>
  <c r="H50" i="7"/>
  <c r="J626" i="7"/>
  <c r="J625" i="7" s="1"/>
  <c r="F100" i="9"/>
  <c r="F99" i="9" s="1"/>
  <c r="F96" i="9" s="1"/>
  <c r="J607" i="7"/>
  <c r="J604" i="7" s="1"/>
  <c r="H817" i="7"/>
  <c r="J289" i="7"/>
  <c r="J288" i="7" s="1"/>
  <c r="F262" i="9"/>
  <c r="F261" i="9" s="1"/>
  <c r="K842" i="7"/>
  <c r="E644" i="9"/>
  <c r="E643" i="9" s="1"/>
  <c r="F212" i="9"/>
  <c r="F211" i="9" s="1"/>
  <c r="K51" i="7"/>
  <c r="K50" i="7" s="1"/>
  <c r="J50" i="7"/>
  <c r="D329" i="9"/>
  <c r="D328" i="9" s="1"/>
  <c r="F274" i="7"/>
  <c r="D95" i="9"/>
  <c r="D94" i="9" s="1"/>
  <c r="D93" i="9" s="1"/>
  <c r="F602" i="7"/>
  <c r="F601" i="7" s="1"/>
  <c r="F451" i="7"/>
  <c r="F379" i="7"/>
  <c r="F378" i="7" s="1"/>
  <c r="F377" i="7" s="1"/>
  <c r="F376" i="7" s="1"/>
  <c r="F375" i="7" s="1"/>
  <c r="F374" i="7" s="1"/>
  <c r="F35" i="7"/>
  <c r="F34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39" i="7"/>
  <c r="F644" i="9"/>
  <c r="F643" i="9" s="1"/>
  <c r="H661" i="7"/>
  <c r="H660" i="7" s="1"/>
  <c r="H659" i="7" s="1"/>
  <c r="H658" i="7" s="1"/>
  <c r="H320" i="7"/>
  <c r="H319" i="7" s="1"/>
  <c r="H318" i="7" s="1"/>
  <c r="H310" i="7" s="1"/>
  <c r="G841" i="7"/>
  <c r="G840" i="7" s="1"/>
  <c r="J540" i="7"/>
  <c r="J539" i="7" s="1"/>
  <c r="F667" i="9"/>
  <c r="F666" i="9" s="1"/>
  <c r="F665" i="9" s="1"/>
  <c r="F192" i="9"/>
  <c r="F191" i="9" s="1"/>
  <c r="F190" i="9" s="1"/>
  <c r="F189" i="9" s="1"/>
  <c r="F188" i="9" s="1"/>
  <c r="J820" i="7"/>
  <c r="J819" i="7" s="1"/>
  <c r="J818" i="7"/>
  <c r="J816" i="7" s="1"/>
  <c r="J815" i="7" s="1"/>
  <c r="D33" i="9"/>
  <c r="D32" i="9" s="1"/>
  <c r="D31" i="9" s="1"/>
  <c r="F765" i="7"/>
  <c r="F764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37" i="7"/>
  <c r="F636" i="7" s="1"/>
  <c r="F635" i="7" s="1"/>
  <c r="J64" i="7"/>
  <c r="J61" i="7" s="1"/>
  <c r="F440" i="9"/>
  <c r="F437" i="9" s="1"/>
  <c r="J371" i="7"/>
  <c r="J370" i="7" s="1"/>
  <c r="F288" i="9"/>
  <c r="F287" i="9" s="1"/>
  <c r="F286" i="9" s="1"/>
  <c r="H289" i="7"/>
  <c r="H288" i="7" s="1"/>
  <c r="E262" i="9"/>
  <c r="E261" i="9" s="1"/>
  <c r="F142" i="9"/>
  <c r="F141" i="9" s="1"/>
  <c r="F140" i="9" s="1"/>
  <c r="F139" i="9" s="1"/>
  <c r="J637" i="7"/>
  <c r="J636" i="7" s="1"/>
  <c r="J635" i="7" s="1"/>
  <c r="F131" i="7"/>
  <c r="F64" i="7"/>
  <c r="F61" i="7" s="1"/>
  <c r="F719" i="7"/>
  <c r="F718" i="7" s="1"/>
  <c r="F302" i="9"/>
  <c r="F301" i="9" s="1"/>
  <c r="F300" i="9" s="1"/>
  <c r="F299" i="9" s="1"/>
  <c r="F298" i="9" s="1"/>
  <c r="K582" i="7"/>
  <c r="K581" i="7" s="1"/>
  <c r="K580" i="7" s="1"/>
  <c r="K572" i="7" s="1"/>
  <c r="K571" i="7" s="1"/>
  <c r="D47" i="9"/>
  <c r="D46" i="9" s="1"/>
  <c r="D43" i="9" s="1"/>
  <c r="F779" i="7"/>
  <c r="F776" i="7" s="1"/>
  <c r="D210" i="9"/>
  <c r="D209" i="9" s="1"/>
  <c r="G49" i="7"/>
  <c r="G48" i="7" s="1"/>
  <c r="E142" i="9"/>
  <c r="E141" i="9" s="1"/>
  <c r="E140" i="9" s="1"/>
  <c r="E139" i="9" s="1"/>
  <c r="H637" i="7"/>
  <c r="H636" i="7" s="1"/>
  <c r="H635" i="7" s="1"/>
  <c r="F48" i="7"/>
  <c r="F47" i="7" s="1"/>
  <c r="F46" i="7" s="1"/>
  <c r="F45" i="7" s="1"/>
  <c r="F44" i="7" s="1"/>
  <c r="F728" i="7"/>
  <c r="F727" i="7" s="1"/>
  <c r="F159" i="7"/>
  <c r="F158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5" i="7"/>
  <c r="F254" i="7" s="1"/>
  <c r="E612" i="9"/>
  <c r="E611" i="9" s="1"/>
  <c r="E610" i="9" s="1"/>
  <c r="E606" i="9" s="1"/>
  <c r="J135" i="7"/>
  <c r="J255" i="7"/>
  <c r="J254" i="7" s="1"/>
  <c r="J357" i="7"/>
  <c r="J356" i="7" s="1"/>
  <c r="J355" i="7" s="1"/>
  <c r="F569" i="9"/>
  <c r="F568" i="9" s="1"/>
  <c r="F567" i="9" s="1"/>
  <c r="F566" i="9" s="1"/>
  <c r="J680" i="7"/>
  <c r="J679" i="7" s="1"/>
  <c r="J678" i="7" s="1"/>
  <c r="J681" i="7"/>
  <c r="H143" i="7"/>
  <c r="I144" i="7"/>
  <c r="I143" i="7" s="1"/>
  <c r="H610" i="7"/>
  <c r="H609" i="7" s="1"/>
  <c r="H353" i="7"/>
  <c r="H352" i="7" s="1"/>
  <c r="H351" i="7" s="1"/>
  <c r="E565" i="9"/>
  <c r="E564" i="9" s="1"/>
  <c r="E563" i="9" s="1"/>
  <c r="E562" i="9" s="1"/>
  <c r="F198" i="9"/>
  <c r="F197" i="9" s="1"/>
  <c r="J735" i="7"/>
  <c r="E192" i="9"/>
  <c r="E191" i="9" s="1"/>
  <c r="E190" i="9" s="1"/>
  <c r="E189" i="9" s="1"/>
  <c r="E188" i="9" s="1"/>
  <c r="G845" i="7"/>
  <c r="G844" i="7" s="1"/>
  <c r="F844" i="7"/>
  <c r="F626" i="7"/>
  <c r="F625" i="7" s="1"/>
  <c r="H146" i="7"/>
  <c r="H145" i="7" s="1"/>
  <c r="J685" i="7"/>
  <c r="J684" i="7" s="1"/>
  <c r="F293" i="9"/>
  <c r="F292" i="9" s="1"/>
  <c r="F291" i="9" s="1"/>
  <c r="F290" i="9" s="1"/>
  <c r="F289" i="9" s="1"/>
  <c r="J251" i="7"/>
  <c r="G222" i="7"/>
  <c r="G221" i="7" s="1"/>
  <c r="G220" i="7" s="1"/>
  <c r="G611" i="7"/>
  <c r="G610" i="7" s="1"/>
  <c r="G609" i="7" s="1"/>
  <c r="G596" i="7" s="1"/>
  <c r="F610" i="7"/>
  <c r="F609" i="7" s="1"/>
  <c r="F124" i="7"/>
  <c r="F123" i="7" s="1"/>
  <c r="F122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0" i="7"/>
  <c r="F679" i="7" s="1"/>
  <c r="F840" i="7"/>
  <c r="H765" i="7"/>
  <c r="H764" i="7" s="1"/>
  <c r="E33" i="9"/>
  <c r="E32" i="9" s="1"/>
  <c r="E31" i="9" s="1"/>
  <c r="G676" i="7"/>
  <c r="G675" i="7" s="1"/>
  <c r="G674" i="7" s="1"/>
  <c r="J844" i="7"/>
  <c r="K845" i="7"/>
  <c r="K844" i="7" s="1"/>
  <c r="D125" i="9"/>
  <c r="D124" i="9" s="1"/>
  <c r="D123" i="9" s="1"/>
  <c r="D122" i="9" s="1"/>
  <c r="F623" i="7"/>
  <c r="F622" i="7" s="1"/>
  <c r="G624" i="7"/>
  <c r="G623" i="7" s="1"/>
  <c r="G622" i="7" s="1"/>
  <c r="G621" i="7" s="1"/>
  <c r="E95" i="9"/>
  <c r="E94" i="9" s="1"/>
  <c r="E93" i="9" s="1"/>
  <c r="H602" i="7"/>
  <c r="H601" i="7" s="1"/>
  <c r="H600" i="7" s="1"/>
  <c r="E630" i="9"/>
  <c r="E629" i="9" s="1"/>
  <c r="E628" i="9" s="1"/>
  <c r="F105" i="7"/>
  <c r="F104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5" i="7"/>
  <c r="F684" i="7" s="1"/>
  <c r="F453" i="9"/>
  <c r="F452" i="9" s="1"/>
  <c r="F451" i="9" s="1"/>
  <c r="F33" i="9"/>
  <c r="F32" i="9" s="1"/>
  <c r="F31" i="9" s="1"/>
  <c r="K309" i="7"/>
  <c r="K308" i="7" s="1"/>
  <c r="K305" i="7" s="1"/>
  <c r="F36" i="9"/>
  <c r="F35" i="9" s="1"/>
  <c r="F34" i="9" s="1"/>
  <c r="J768" i="7"/>
  <c r="J767" i="7" s="1"/>
  <c r="J763" i="7" s="1"/>
  <c r="J762" i="7" s="1"/>
  <c r="F210" i="9"/>
  <c r="F209" i="9"/>
  <c r="E202" i="9"/>
  <c r="E201" i="9" s="1"/>
  <c r="I841" i="7"/>
  <c r="I840" i="7" s="1"/>
  <c r="H840" i="7"/>
  <c r="E709" i="9"/>
  <c r="E708" i="9" s="1"/>
  <c r="E707" i="9" s="1"/>
  <c r="F164" i="9"/>
  <c r="F163" i="9"/>
  <c r="J131" i="7"/>
  <c r="F398" i="9"/>
  <c r="J480" i="7"/>
  <c r="J479" i="7" s="1"/>
  <c r="J469" i="7" s="1"/>
  <c r="F603" i="9"/>
  <c r="F602" i="9" s="1"/>
  <c r="F601" i="9" s="1"/>
  <c r="F591" i="9" s="1"/>
  <c r="H681" i="7"/>
  <c r="H680" i="7"/>
  <c r="H35" i="7"/>
  <c r="H34" i="7" s="1"/>
  <c r="H33" i="7" s="1"/>
  <c r="E693" i="9"/>
  <c r="E692" i="9" s="1"/>
  <c r="E691" i="9" s="1"/>
  <c r="H719" i="7"/>
  <c r="H718" i="7" s="1"/>
  <c r="E177" i="9"/>
  <c r="E176" i="9" s="1"/>
  <c r="E175" i="9" s="1"/>
  <c r="H379" i="7"/>
  <c r="H378" i="7" s="1"/>
  <c r="H377" i="7" s="1"/>
  <c r="H376" i="7" s="1"/>
  <c r="H375" i="7" s="1"/>
  <c r="H374" i="7" s="1"/>
  <c r="E408" i="9"/>
  <c r="E407" i="9" s="1"/>
  <c r="E406" i="9" s="1"/>
  <c r="D706" i="9"/>
  <c r="D705" i="9" s="1"/>
  <c r="D704" i="9" s="1"/>
  <c r="D700" i="9" s="1"/>
  <c r="F108" i="7"/>
  <c r="F107" i="7" s="1"/>
  <c r="AF446" i="2"/>
  <c r="AF445" i="2" s="1"/>
  <c r="AF447" i="2"/>
  <c r="F784" i="7"/>
  <c r="D36" i="9"/>
  <c r="D35" i="9" s="1"/>
  <c r="D34" i="9" s="1"/>
  <c r="F768" i="7"/>
  <c r="F767" i="7" s="1"/>
  <c r="D219" i="9"/>
  <c r="D218" i="9" s="1"/>
  <c r="D214" i="9" s="1"/>
  <c r="F868" i="7"/>
  <c r="F867" i="7" s="1"/>
  <c r="F863" i="7" s="1"/>
  <c r="AF493" i="2"/>
  <c r="AF492" i="2" s="1"/>
  <c r="AF494" i="2"/>
  <c r="H371" i="7"/>
  <c r="H370" i="7" s="1"/>
  <c r="H366" i="7" s="1"/>
  <c r="H365" i="7" s="1"/>
  <c r="H364" i="7" s="1"/>
  <c r="H363" i="7" s="1"/>
  <c r="E288" i="9"/>
  <c r="E287" i="9" s="1"/>
  <c r="E286" i="9" s="1"/>
  <c r="J675" i="7"/>
  <c r="J674" i="7" s="1"/>
  <c r="J673" i="7" s="1"/>
  <c r="J672" i="7" s="1"/>
  <c r="K676" i="7"/>
  <c r="K675" i="7" s="1"/>
  <c r="K674" i="7" s="1"/>
  <c r="F47" i="9"/>
  <c r="F46" i="9" s="1"/>
  <c r="F43" i="9" s="1"/>
  <c r="F703" i="9"/>
  <c r="F702" i="9" s="1"/>
  <c r="F701" i="9" s="1"/>
  <c r="J575" i="7"/>
  <c r="J574" i="7" s="1"/>
  <c r="J573" i="7" s="1"/>
  <c r="F88" i="9"/>
  <c r="F87" i="9" s="1"/>
  <c r="F86" i="9" s="1"/>
  <c r="F85" i="9" s="1"/>
  <c r="J719" i="7"/>
  <c r="J718" i="7" s="1"/>
  <c r="F177" i="9"/>
  <c r="F176" i="9" s="1"/>
  <c r="F175" i="9" s="1"/>
  <c r="H159" i="7"/>
  <c r="H158" i="7" s="1"/>
  <c r="H842" i="7"/>
  <c r="H837" i="7" s="1"/>
  <c r="I843" i="7"/>
  <c r="I309" i="7"/>
  <c r="I308" i="7" s="1"/>
  <c r="I305" i="7" s="1"/>
  <c r="E251" i="9"/>
  <c r="D192" i="9"/>
  <c r="D191" i="9" s="1"/>
  <c r="D190" i="9" s="1"/>
  <c r="D189" i="9" s="1"/>
  <c r="D188" i="9" s="1"/>
  <c r="F818" i="7"/>
  <c r="D288" i="9"/>
  <c r="D287" i="9" s="1"/>
  <c r="D286" i="9" s="1"/>
  <c r="D565" i="9"/>
  <c r="D564" i="9" s="1"/>
  <c r="D563" i="9" s="1"/>
  <c r="D562" i="9" s="1"/>
  <c r="F353" i="7"/>
  <c r="F352" i="7" s="1"/>
  <c r="F351" i="7" s="1"/>
  <c r="E168" i="9"/>
  <c r="E167" i="9" s="1"/>
  <c r="E507" i="9"/>
  <c r="E506" i="9" s="1"/>
  <c r="E505" i="9" s="1"/>
  <c r="J82" i="7"/>
  <c r="J81" i="7" s="1"/>
  <c r="J80" i="7" s="1"/>
  <c r="H196" i="7"/>
  <c r="H195" i="7" s="1"/>
  <c r="H194" i="7" s="1"/>
  <c r="I197" i="7"/>
  <c r="I196" i="7" s="1"/>
  <c r="I195" i="7" s="1"/>
  <c r="I194" i="7" s="1"/>
  <c r="E537" i="9"/>
  <c r="E536" i="9" s="1"/>
  <c r="E535" i="9" s="1"/>
  <c r="E534" i="9" s="1"/>
  <c r="H92" i="7"/>
  <c r="H93" i="7"/>
  <c r="H293" i="7"/>
  <c r="H292" i="7" s="1"/>
  <c r="H291" i="7" s="1"/>
  <c r="E270" i="9"/>
  <c r="E269" i="9" s="1"/>
  <c r="H844" i="7"/>
  <c r="I845" i="7"/>
  <c r="I844" i="7" s="1"/>
  <c r="J143" i="7"/>
  <c r="K144" i="7"/>
  <c r="K143" i="7" s="1"/>
  <c r="H500" i="7"/>
  <c r="H499" i="7" s="1"/>
  <c r="E626" i="9"/>
  <c r="E625" i="9" s="1"/>
  <c r="D212" i="9"/>
  <c r="D211" i="9" s="1"/>
  <c r="G51" i="7"/>
  <c r="G50" i="7" s="1"/>
  <c r="F51" i="9"/>
  <c r="E209" i="9"/>
  <c r="E210" i="9"/>
  <c r="H48" i="7"/>
  <c r="I49" i="7"/>
  <c r="I48" i="7" s="1"/>
  <c r="F95" i="9"/>
  <c r="F94" i="9" s="1"/>
  <c r="F93" i="9" s="1"/>
  <c r="J602" i="7"/>
  <c r="J601" i="7" s="1"/>
  <c r="J600" i="7" s="1"/>
  <c r="D540" i="9"/>
  <c r="D539" i="9" s="1"/>
  <c r="D290" i="9"/>
  <c r="D289" i="9" s="1"/>
  <c r="D690" i="9"/>
  <c r="AD493" i="2"/>
  <c r="AD492" i="2" s="1"/>
  <c r="AD447" i="2"/>
  <c r="AD446" i="2"/>
  <c r="AD445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08" i="7"/>
  <c r="J107" i="7" s="1"/>
  <c r="J103" i="7" s="1"/>
  <c r="F706" i="9"/>
  <c r="F705" i="9" s="1"/>
  <c r="F704" i="9" s="1"/>
  <c r="F322" i="7"/>
  <c r="F321" i="7" s="1"/>
  <c r="F756" i="7"/>
  <c r="F755" i="7" s="1"/>
  <c r="F754" i="7" s="1"/>
  <c r="F753" i="7" s="1"/>
  <c r="AF38" i="2"/>
  <c r="AF37" i="2" s="1"/>
  <c r="F686" i="9"/>
  <c r="F685" i="9" s="1"/>
  <c r="F684" i="9" s="1"/>
  <c r="J141" i="7"/>
  <c r="K142" i="7"/>
  <c r="K141" i="7" s="1"/>
  <c r="F412" i="9"/>
  <c r="J124" i="7"/>
  <c r="J123" i="7" s="1"/>
  <c r="F719" i="9"/>
  <c r="F718" i="9" s="1"/>
  <c r="F717" i="9" s="1"/>
  <c r="F713" i="9" s="1"/>
  <c r="J69" i="7"/>
  <c r="J68" i="7" s="1"/>
  <c r="F446" i="9"/>
  <c r="F445" i="9" s="1"/>
  <c r="F444" i="9" s="1"/>
  <c r="J784" i="7"/>
  <c r="AF250" i="2"/>
  <c r="AF249" i="2" s="1"/>
  <c r="AF248" i="2" s="1"/>
  <c r="AE250" i="2"/>
  <c r="AE249" i="2" s="1"/>
  <c r="AE248" i="2" s="1"/>
  <c r="J274" i="7"/>
  <c r="F329" i="9"/>
  <c r="F328" i="9" s="1"/>
  <c r="J353" i="7"/>
  <c r="J352" i="7" s="1"/>
  <c r="J351" i="7" s="1"/>
  <c r="F565" i="9"/>
  <c r="F564" i="9" s="1"/>
  <c r="F563" i="9" s="1"/>
  <c r="F562" i="9" s="1"/>
  <c r="J322" i="7"/>
  <c r="F544" i="9"/>
  <c r="F543" i="9" s="1"/>
  <c r="F542" i="9" s="1"/>
  <c r="F541" i="9" s="1"/>
  <c r="F64" i="10"/>
  <c r="F63" i="10" s="1"/>
  <c r="H141" i="7"/>
  <c r="I142" i="7"/>
  <c r="I141" i="7" s="1"/>
  <c r="D412" i="9"/>
  <c r="G142" i="7"/>
  <c r="G141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1" i="7"/>
  <c r="J40" i="7" s="1"/>
  <c r="H30" i="7"/>
  <c r="H31" i="7"/>
  <c r="F425" i="9"/>
  <c r="F424" i="9" s="1"/>
  <c r="F423" i="9" s="1"/>
  <c r="J154" i="7"/>
  <c r="J153" i="7" s="1"/>
  <c r="J221" i="7"/>
  <c r="J220" i="7" s="1"/>
  <c r="K222" i="7"/>
  <c r="K221" i="7" s="1"/>
  <c r="K220" i="7" s="1"/>
  <c r="H121" i="7"/>
  <c r="E198" i="9"/>
  <c r="E197" i="9" s="1"/>
  <c r="H735" i="7"/>
  <c r="D51" i="9"/>
  <c r="H685" i="7"/>
  <c r="H684" i="7" s="1"/>
  <c r="D689" i="9"/>
  <c r="D688" i="9" s="1"/>
  <c r="D687" i="9" s="1"/>
  <c r="D630" i="9"/>
  <c r="D629" i="9" s="1"/>
  <c r="D628" i="9" s="1"/>
  <c r="F503" i="7"/>
  <c r="F502" i="7" s="1"/>
  <c r="E183" i="9"/>
  <c r="E182" i="9" s="1"/>
  <c r="E181" i="9" s="1"/>
  <c r="E699" i="9"/>
  <c r="E698" i="9" s="1"/>
  <c r="E697" i="9" s="1"/>
  <c r="F449" i="9"/>
  <c r="F448" i="9" s="1"/>
  <c r="F447" i="9" s="1"/>
  <c r="F16" i="10"/>
  <c r="H16" i="7"/>
  <c r="H15" i="7" s="1"/>
  <c r="H14" i="7" s="1"/>
  <c r="H13" i="7" s="1"/>
  <c r="H12" i="7" s="1"/>
  <c r="AE17" i="2"/>
  <c r="AE16" i="2" s="1"/>
  <c r="AE15" i="2" s="1"/>
  <c r="AE14" i="2" s="1"/>
  <c r="AD17" i="2"/>
  <c r="AD16" i="2" s="1"/>
  <c r="AD15" i="2" s="1"/>
  <c r="AD14" i="2" s="1"/>
  <c r="F16" i="7"/>
  <c r="F15" i="7" s="1"/>
  <c r="F14" i="7" s="1"/>
  <c r="F13" i="7" s="1"/>
  <c r="F12" i="7" s="1"/>
  <c r="K837" i="7" l="1"/>
  <c r="J837" i="7"/>
  <c r="F837" i="7"/>
  <c r="F600" i="7"/>
  <c r="D247" i="9"/>
  <c r="D246" i="9" s="1"/>
  <c r="D245" i="9" s="1"/>
  <c r="D244" i="9" s="1"/>
  <c r="D617" i="9"/>
  <c r="D616" i="9" s="1"/>
  <c r="H495" i="7"/>
  <c r="H494" i="7" s="1"/>
  <c r="J495" i="7"/>
  <c r="J494" i="7" s="1"/>
  <c r="F495" i="7"/>
  <c r="F494" i="7" s="1"/>
  <c r="J130" i="7"/>
  <c r="E489" i="9"/>
  <c r="F397" i="9"/>
  <c r="F396" i="9" s="1"/>
  <c r="D167" i="9"/>
  <c r="D166" i="9" s="1"/>
  <c r="D160" i="9" s="1"/>
  <c r="F448" i="7"/>
  <c r="D601" i="9"/>
  <c r="D591" i="9" s="1"/>
  <c r="D590" i="9" s="1"/>
  <c r="F130" i="7"/>
  <c r="E279" i="9"/>
  <c r="E272" i="9" s="1"/>
  <c r="H621" i="7"/>
  <c r="J621" i="7"/>
  <c r="F621" i="7"/>
  <c r="E397" i="9"/>
  <c r="E396" i="9" s="1"/>
  <c r="F181" i="7"/>
  <c r="F489" i="9"/>
  <c r="F483" i="9" s="1"/>
  <c r="F140" i="7"/>
  <c r="F139" i="7" s="1"/>
  <c r="H773" i="7"/>
  <c r="J572" i="7"/>
  <c r="J571" i="7" s="1"/>
  <c r="J773" i="7"/>
  <c r="J752" i="7" s="1"/>
  <c r="J751" i="7" s="1"/>
  <c r="H572" i="7"/>
  <c r="H571" i="7" s="1"/>
  <c r="J321" i="7"/>
  <c r="J320" i="7" s="1"/>
  <c r="J319" i="7" s="1"/>
  <c r="J318" i="7" s="1"/>
  <c r="J310" i="7" s="1"/>
  <c r="F32" i="10" s="1"/>
  <c r="E541" i="9"/>
  <c r="E540" i="9" s="1"/>
  <c r="E539" i="9" s="1"/>
  <c r="I595" i="7"/>
  <c r="I594" i="7" s="1"/>
  <c r="I593" i="7" s="1"/>
  <c r="K595" i="7"/>
  <c r="K594" i="7" s="1"/>
  <c r="K593" i="7" s="1"/>
  <c r="G595" i="7"/>
  <c r="G594" i="7" s="1"/>
  <c r="G593" i="7" s="1"/>
  <c r="H657" i="7"/>
  <c r="J657" i="7"/>
  <c r="D538" i="9"/>
  <c r="F775" i="7"/>
  <c r="F774" i="7" s="1"/>
  <c r="F773" i="7" s="1"/>
  <c r="H763" i="7"/>
  <c r="H762" i="7" s="1"/>
  <c r="F572" i="7"/>
  <c r="F571" i="7" s="1"/>
  <c r="F657" i="7"/>
  <c r="AF36" i="2"/>
  <c r="AF35" i="2" s="1"/>
  <c r="AF21" i="2" s="1"/>
  <c r="F228" i="9"/>
  <c r="F227" i="9" s="1"/>
  <c r="F226" i="9" s="1"/>
  <c r="E228" i="9"/>
  <c r="E227" i="9" s="1"/>
  <c r="E226" i="9" s="1"/>
  <c r="J874" i="7"/>
  <c r="J873" i="7" s="1"/>
  <c r="J872" i="7" s="1"/>
  <c r="J871" i="7" s="1"/>
  <c r="J870" i="7" s="1"/>
  <c r="G570" i="7"/>
  <c r="G569" i="7" s="1"/>
  <c r="I570" i="7"/>
  <c r="I569" i="7" s="1"/>
  <c r="K570" i="7"/>
  <c r="K569" i="7" s="1"/>
  <c r="F326" i="7"/>
  <c r="F325" i="7" s="1"/>
  <c r="F162" i="9"/>
  <c r="F161" i="9" s="1"/>
  <c r="D39" i="9"/>
  <c r="D38" i="9" s="1"/>
  <c r="D37" i="9" s="1"/>
  <c r="D30" i="9" s="1"/>
  <c r="D29" i="9" s="1"/>
  <c r="AE225" i="2"/>
  <c r="F342" i="9"/>
  <c r="F341" i="9" s="1"/>
  <c r="F856" i="7"/>
  <c r="F855" i="7" s="1"/>
  <c r="D342" i="9"/>
  <c r="D341" i="9" s="1"/>
  <c r="D332" i="9" s="1"/>
  <c r="J856" i="7"/>
  <c r="J855" i="7" s="1"/>
  <c r="G856" i="7"/>
  <c r="G855" i="7" s="1"/>
  <c r="G846" i="7" s="1"/>
  <c r="F233" i="7"/>
  <c r="F232" i="7" s="1"/>
  <c r="F231" i="7" s="1"/>
  <c r="D27" i="10" s="1"/>
  <c r="D272" i="9"/>
  <c r="J88" i="7"/>
  <c r="J87" i="7" s="1"/>
  <c r="J86" i="7" s="1"/>
  <c r="J85" i="7" s="1"/>
  <c r="H88" i="7"/>
  <c r="H87" i="7" s="1"/>
  <c r="H86" i="7" s="1"/>
  <c r="H85" i="7" s="1"/>
  <c r="I751" i="7"/>
  <c r="I750" i="7" s="1"/>
  <c r="H233" i="7"/>
  <c r="H232" i="7" s="1"/>
  <c r="H231" i="7" s="1"/>
  <c r="E27" i="10" s="1"/>
  <c r="F678" i="7"/>
  <c r="H468" i="7"/>
  <c r="J444" i="7"/>
  <c r="J443" i="7" s="1"/>
  <c r="J442" i="7" s="1"/>
  <c r="H444" i="7"/>
  <c r="H443" i="7" s="1"/>
  <c r="H442" i="7" s="1"/>
  <c r="F444" i="7"/>
  <c r="J468" i="7"/>
  <c r="E21" i="10"/>
  <c r="AE21" i="2"/>
  <c r="AD21" i="2"/>
  <c r="F327" i="9"/>
  <c r="F326" i="9" s="1"/>
  <c r="F325" i="9" s="1"/>
  <c r="F273" i="7"/>
  <c r="F272" i="7" s="1"/>
  <c r="F271" i="7" s="1"/>
  <c r="E327" i="9"/>
  <c r="E326" i="9" s="1"/>
  <c r="E325" i="9" s="1"/>
  <c r="J273" i="7"/>
  <c r="J272" i="7" s="1"/>
  <c r="J271" i="7" s="1"/>
  <c r="D327" i="9"/>
  <c r="D326" i="9" s="1"/>
  <c r="D325" i="9" s="1"/>
  <c r="AD382" i="2"/>
  <c r="AD381" i="2" s="1"/>
  <c r="AE287" i="2"/>
  <c r="AF287" i="2"/>
  <c r="AD287" i="2"/>
  <c r="F272" i="9"/>
  <c r="H679" i="7"/>
  <c r="H678" i="7" s="1"/>
  <c r="J122" i="7"/>
  <c r="J121" i="7" s="1"/>
  <c r="F21" i="10" s="1"/>
  <c r="E484" i="9"/>
  <c r="F176" i="7"/>
  <c r="J894" i="7"/>
  <c r="J897" i="7"/>
  <c r="J896" i="7" s="1"/>
  <c r="J895" i="7"/>
  <c r="H894" i="7"/>
  <c r="H895" i="7"/>
  <c r="H897" i="7"/>
  <c r="H896" i="7" s="1"/>
  <c r="K846" i="7"/>
  <c r="F250" i="9"/>
  <c r="I304" i="7"/>
  <c r="I303" i="7" s="1"/>
  <c r="I302" i="7" s="1"/>
  <c r="I301" i="7" s="1"/>
  <c r="I300" i="7" s="1"/>
  <c r="G304" i="7"/>
  <c r="G303" i="7" s="1"/>
  <c r="G302" i="7" s="1"/>
  <c r="G301" i="7" s="1"/>
  <c r="G300" i="7" s="1"/>
  <c r="F304" i="7"/>
  <c r="F303" i="7" s="1"/>
  <c r="F302" i="7" s="1"/>
  <c r="F301" i="7" s="1"/>
  <c r="D31" i="10" s="1"/>
  <c r="F529" i="9"/>
  <c r="E561" i="9"/>
  <c r="E560" i="9" s="1"/>
  <c r="I373" i="7"/>
  <c r="K373" i="7"/>
  <c r="D504" i="9"/>
  <c r="AF348" i="2"/>
  <c r="AE348" i="2"/>
  <c r="AD348" i="2"/>
  <c r="J79" i="7"/>
  <c r="J78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19" i="7"/>
  <c r="K218" i="7" s="1"/>
  <c r="K217" i="7" s="1"/>
  <c r="K216" i="7" s="1"/>
  <c r="K215" i="7" s="1"/>
  <c r="J219" i="7"/>
  <c r="J218" i="7" s="1"/>
  <c r="J217" i="7" s="1"/>
  <c r="J216" i="7" s="1"/>
  <c r="J215" i="7" s="1"/>
  <c r="E530" i="9"/>
  <c r="E529" i="9" s="1"/>
  <c r="H219" i="7"/>
  <c r="H218" i="7" s="1"/>
  <c r="H217" i="7" s="1"/>
  <c r="H216" i="7" s="1"/>
  <c r="F219" i="7"/>
  <c r="F218" i="7" s="1"/>
  <c r="F217" i="7" s="1"/>
  <c r="F216" i="7" s="1"/>
  <c r="G219" i="7"/>
  <c r="G218" i="7" s="1"/>
  <c r="G217" i="7" s="1"/>
  <c r="G216" i="7" s="1"/>
  <c r="G215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4" i="7"/>
  <c r="H253" i="7" s="1"/>
  <c r="J232" i="7"/>
  <c r="J231" i="7" s="1"/>
  <c r="F27" i="10" s="1"/>
  <c r="D483" i="9"/>
  <c r="J175" i="7"/>
  <c r="H175" i="7"/>
  <c r="F174" i="9"/>
  <c r="F173" i="9" s="1"/>
  <c r="F172" i="9" s="1"/>
  <c r="E174" i="9"/>
  <c r="E173" i="9" s="1"/>
  <c r="E172" i="9" s="1"/>
  <c r="F56" i="10"/>
  <c r="D683" i="9"/>
  <c r="F450" i="9"/>
  <c r="E450" i="9"/>
  <c r="E268" i="9"/>
  <c r="F268" i="9"/>
  <c r="D268" i="9"/>
  <c r="H258" i="7"/>
  <c r="H257" i="7" s="1"/>
  <c r="F258" i="7"/>
  <c r="F257" i="7" s="1"/>
  <c r="AF372" i="2"/>
  <c r="AF371" i="2" s="1"/>
  <c r="AF370" i="2" s="1"/>
  <c r="AF368" i="2" s="1"/>
  <c r="AE372" i="2"/>
  <c r="AE371" i="2" s="1"/>
  <c r="AE370" i="2" s="1"/>
  <c r="K731" i="7"/>
  <c r="K730" i="7" s="1"/>
  <c r="K713" i="7" s="1"/>
  <c r="D450" i="9"/>
  <c r="G731" i="7"/>
  <c r="G730" i="7" s="1"/>
  <c r="G713" i="7" s="1"/>
  <c r="D193" i="9"/>
  <c r="I731" i="7"/>
  <c r="I730" i="7" s="1"/>
  <c r="I713" i="7" s="1"/>
  <c r="H103" i="7"/>
  <c r="H102" i="7" s="1"/>
  <c r="D436" i="9"/>
  <c r="H717" i="7"/>
  <c r="H716" i="7" s="1"/>
  <c r="H715" i="7" s="1"/>
  <c r="H714" i="7" s="1"/>
  <c r="K673" i="7"/>
  <c r="K672" i="7" s="1"/>
  <c r="K671" i="7" s="1"/>
  <c r="K656" i="7" s="1"/>
  <c r="I673" i="7"/>
  <c r="I672" i="7" s="1"/>
  <c r="G673" i="7"/>
  <c r="G672" i="7" s="1"/>
  <c r="G671" i="7" s="1"/>
  <c r="G656" i="7" s="1"/>
  <c r="AF225" i="2"/>
  <c r="AD225" i="2"/>
  <c r="D400" i="9"/>
  <c r="D397" i="9" s="1"/>
  <c r="H350" i="7"/>
  <c r="H349" i="7" s="1"/>
  <c r="H348" i="7" s="1"/>
  <c r="E34" i="10" s="1"/>
  <c r="F350" i="7"/>
  <c r="F349" i="7" s="1"/>
  <c r="F348" i="7" s="1"/>
  <c r="D34" i="10" s="1"/>
  <c r="J350" i="7"/>
  <c r="J349" i="7" s="1"/>
  <c r="J348" i="7" s="1"/>
  <c r="F34" i="10" s="1"/>
  <c r="J250" i="7"/>
  <c r="J249" i="7" s="1"/>
  <c r="F250" i="7"/>
  <c r="F249" i="7" s="1"/>
  <c r="H250" i="7"/>
  <c r="H249" i="7" s="1"/>
  <c r="E311" i="9"/>
  <c r="J690" i="7"/>
  <c r="H193" i="7"/>
  <c r="H192" i="7" s="1"/>
  <c r="I193" i="7"/>
  <c r="I192" i="7" s="1"/>
  <c r="H742" i="7"/>
  <c r="H741" i="7" s="1"/>
  <c r="F538" i="7"/>
  <c r="F537" i="7" s="1"/>
  <c r="E664" i="9"/>
  <c r="E663" i="9" s="1"/>
  <c r="E662" i="9" s="1"/>
  <c r="G468" i="7"/>
  <c r="G467" i="7" s="1"/>
  <c r="G441" i="7" s="1"/>
  <c r="F540" i="9"/>
  <c r="F539" i="9" s="1"/>
  <c r="F121" i="7"/>
  <c r="E504" i="9"/>
  <c r="E42" i="9"/>
  <c r="E41" i="9" s="1"/>
  <c r="E40" i="9" s="1"/>
  <c r="F874" i="7"/>
  <c r="F873" i="7" s="1"/>
  <c r="F872" i="7" s="1"/>
  <c r="E514" i="9"/>
  <c r="E513" i="9" s="1"/>
  <c r="H862" i="7"/>
  <c r="H861" i="7" s="1"/>
  <c r="H860" i="7" s="1"/>
  <c r="E59" i="10" s="1"/>
  <c r="F735" i="7"/>
  <c r="F734" i="7" s="1"/>
  <c r="F733" i="7" s="1"/>
  <c r="E603" i="9"/>
  <c r="E602" i="9" s="1"/>
  <c r="E601" i="9" s="1"/>
  <c r="E591" i="9" s="1"/>
  <c r="AD368" i="2"/>
  <c r="J862" i="7"/>
  <c r="J861" i="7" s="1"/>
  <c r="J860" i="7" s="1"/>
  <c r="F59" i="10" s="1"/>
  <c r="F514" i="9"/>
  <c r="F513" i="9" s="1"/>
  <c r="J748" i="7"/>
  <c r="J747" i="7" s="1"/>
  <c r="J746" i="7" s="1"/>
  <c r="F60" i="7"/>
  <c r="F59" i="7" s="1"/>
  <c r="F58" i="7" s="1"/>
  <c r="F57" i="7" s="1"/>
  <c r="F43" i="7" s="1"/>
  <c r="F771" i="7"/>
  <c r="F770" i="7" s="1"/>
  <c r="F763" i="7" s="1"/>
  <c r="F762" i="7" s="1"/>
  <c r="F698" i="7"/>
  <c r="F311" i="9"/>
  <c r="E166" i="9"/>
  <c r="E160" i="9" s="1"/>
  <c r="J366" i="7"/>
  <c r="J365" i="7" s="1"/>
  <c r="J364" i="7" s="1"/>
  <c r="J363" i="7" s="1"/>
  <c r="F664" i="9"/>
  <c r="F663" i="9" s="1"/>
  <c r="F662" i="9" s="1"/>
  <c r="K47" i="7"/>
  <c r="K46" i="7" s="1"/>
  <c r="K45" i="7" s="1"/>
  <c r="K44" i="7" s="1"/>
  <c r="K43" i="7" s="1"/>
  <c r="H683" i="7"/>
  <c r="F202" i="9"/>
  <c r="F201" i="9" s="1"/>
  <c r="F196" i="9" s="1"/>
  <c r="F205" i="9"/>
  <c r="F204" i="9" s="1"/>
  <c r="F203" i="9" s="1"/>
  <c r="J742" i="7"/>
  <c r="J741" i="7" s="1"/>
  <c r="H853" i="7"/>
  <c r="H852" i="7" s="1"/>
  <c r="H848" i="7" s="1"/>
  <c r="E340" i="9"/>
  <c r="E339" i="9" s="1"/>
  <c r="E338" i="9" s="1"/>
  <c r="E334" i="9" s="1"/>
  <c r="H874" i="7"/>
  <c r="H873" i="7" s="1"/>
  <c r="E436" i="9"/>
  <c r="F612" i="9"/>
  <c r="F611" i="9" s="1"/>
  <c r="F610" i="9" s="1"/>
  <c r="F606" i="9" s="1"/>
  <c r="F146" i="7"/>
  <c r="F145" i="7" s="1"/>
  <c r="F480" i="7"/>
  <c r="F479" i="7" s="1"/>
  <c r="F469" i="7" s="1"/>
  <c r="F468" i="7" s="1"/>
  <c r="F366" i="7"/>
  <c r="F365" i="7" s="1"/>
  <c r="F364" i="7" s="1"/>
  <c r="F363" i="7" s="1"/>
  <c r="H538" i="7"/>
  <c r="H537" i="7" s="1"/>
  <c r="H734" i="7"/>
  <c r="J146" i="7"/>
  <c r="J145" i="7" s="1"/>
  <c r="E35" i="10"/>
  <c r="F862" i="7"/>
  <c r="F861" i="7" s="1"/>
  <c r="F860" i="7" s="1"/>
  <c r="D59" i="10" s="1"/>
  <c r="E30" i="9"/>
  <c r="E29" i="9" s="1"/>
  <c r="F847" i="7"/>
  <c r="F320" i="7"/>
  <c r="F319" i="7" s="1"/>
  <c r="F318" i="7" s="1"/>
  <c r="F310" i="7" s="1"/>
  <c r="F683" i="7"/>
  <c r="D583" i="9"/>
  <c r="E196" i="9"/>
  <c r="E195" i="9" s="1"/>
  <c r="E194" i="9" s="1"/>
  <c r="F717" i="7"/>
  <c r="F716" i="7" s="1"/>
  <c r="F715" i="7" s="1"/>
  <c r="F714" i="7" s="1"/>
  <c r="F92" i="9"/>
  <c r="F81" i="9" s="1"/>
  <c r="F80" i="9" s="1"/>
  <c r="I47" i="7"/>
  <c r="I46" i="7" s="1"/>
  <c r="I45" i="7" s="1"/>
  <c r="I44" i="7" s="1"/>
  <c r="I43" i="7" s="1"/>
  <c r="J717" i="7"/>
  <c r="J716" i="7" s="1"/>
  <c r="J715" i="7" s="1"/>
  <c r="J714" i="7" s="1"/>
  <c r="H596" i="7"/>
  <c r="G47" i="7"/>
  <c r="G46" i="7" s="1"/>
  <c r="G45" i="7" s="1"/>
  <c r="G44" i="7" s="1"/>
  <c r="G43" i="7" s="1"/>
  <c r="K836" i="7"/>
  <c r="K835" i="7" s="1"/>
  <c r="K834" i="7" s="1"/>
  <c r="F287" i="7"/>
  <c r="F286" i="7" s="1"/>
  <c r="J596" i="7"/>
  <c r="J836" i="7"/>
  <c r="J835" i="7" s="1"/>
  <c r="J834" i="7" s="1"/>
  <c r="F129" i="7"/>
  <c r="F88" i="7"/>
  <c r="F87" i="7" s="1"/>
  <c r="F86" i="7" s="1"/>
  <c r="H140" i="7"/>
  <c r="H139" i="7" s="1"/>
  <c r="F30" i="9"/>
  <c r="F29" i="9" s="1"/>
  <c r="F103" i="7"/>
  <c r="E92" i="9"/>
  <c r="E81" i="9" s="1"/>
  <c r="E80" i="9" s="1"/>
  <c r="E416" i="9"/>
  <c r="E415" i="9" s="1"/>
  <c r="J33" i="7"/>
  <c r="J26" i="7" s="1"/>
  <c r="J19" i="7" s="1"/>
  <c r="G140" i="7"/>
  <c r="G139" i="7" s="1"/>
  <c r="G128" i="7" s="1"/>
  <c r="G127" i="7" s="1"/>
  <c r="G126" i="7" s="1"/>
  <c r="J683" i="7"/>
  <c r="H129" i="7"/>
  <c r="H836" i="7"/>
  <c r="H835" i="7" s="1"/>
  <c r="H834" i="7" s="1"/>
  <c r="J817" i="7"/>
  <c r="D42" i="9"/>
  <c r="D41" i="9" s="1"/>
  <c r="D40" i="9" s="1"/>
  <c r="J47" i="7"/>
  <c r="J46" i="7" s="1"/>
  <c r="J45" i="7" s="1"/>
  <c r="J44" i="7" s="1"/>
  <c r="G842" i="7"/>
  <c r="J129" i="7"/>
  <c r="E700" i="9"/>
  <c r="AE212" i="2"/>
  <c r="AE211" i="2" s="1"/>
  <c r="I140" i="7"/>
  <c r="I139" i="7" s="1"/>
  <c r="I128" i="7" s="1"/>
  <c r="I127" i="7" s="1"/>
  <c r="D416" i="9"/>
  <c r="D415" i="9" s="1"/>
  <c r="J538" i="7"/>
  <c r="J537" i="7" s="1"/>
  <c r="J102" i="7"/>
  <c r="F416" i="9"/>
  <c r="F415" i="9" s="1"/>
  <c r="H60" i="7"/>
  <c r="H59" i="7" s="1"/>
  <c r="H58" i="7" s="1"/>
  <c r="H57" i="7" s="1"/>
  <c r="F260" i="9"/>
  <c r="J140" i="7"/>
  <c r="J139" i="7" s="1"/>
  <c r="D92" i="9"/>
  <c r="D81" i="9" s="1"/>
  <c r="D80" i="9" s="1"/>
  <c r="F33" i="7"/>
  <c r="F26" i="7" s="1"/>
  <c r="F19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4" i="7"/>
  <c r="J60" i="7"/>
  <c r="J59" i="7" s="1"/>
  <c r="J58" i="7" s="1"/>
  <c r="J57" i="7" s="1"/>
  <c r="F836" i="7"/>
  <c r="F835" i="7" s="1"/>
  <c r="F834" i="7" s="1"/>
  <c r="F166" i="9"/>
  <c r="J253" i="7"/>
  <c r="J287" i="7"/>
  <c r="J286" i="7" s="1"/>
  <c r="H47" i="7"/>
  <c r="H46" i="7" s="1"/>
  <c r="H45" i="7" s="1"/>
  <c r="H44" i="7" s="1"/>
  <c r="F42" i="9"/>
  <c r="F41" i="9" s="1"/>
  <c r="F40" i="9" s="1"/>
  <c r="F253" i="7"/>
  <c r="H26" i="7"/>
  <c r="H19" i="7" s="1"/>
  <c r="D213" i="9"/>
  <c r="E250" i="9"/>
  <c r="K140" i="7"/>
  <c r="K139" i="7" s="1"/>
  <c r="K128" i="7" s="1"/>
  <c r="K127" i="7" s="1"/>
  <c r="K126" i="7" s="1"/>
  <c r="F436" i="9"/>
  <c r="F816" i="7"/>
  <c r="F815" i="7" s="1"/>
  <c r="F817" i="7"/>
  <c r="I842" i="7"/>
  <c r="E32" i="10"/>
  <c r="F690" i="9"/>
  <c r="F410" i="9"/>
  <c r="F409" i="9" s="1"/>
  <c r="F411" i="9"/>
  <c r="E410" i="9"/>
  <c r="E409" i="9" s="1"/>
  <c r="E411" i="9"/>
  <c r="D410" i="9"/>
  <c r="D409" i="9" s="1"/>
  <c r="D411" i="9"/>
  <c r="J853" i="7"/>
  <c r="J852" i="7" s="1"/>
  <c r="J848" i="7" s="1"/>
  <c r="F340" i="9"/>
  <c r="F339" i="9" s="1"/>
  <c r="F338" i="9" s="1"/>
  <c r="F334" i="9" s="1"/>
  <c r="E16" i="10"/>
  <c r="D16" i="10"/>
  <c r="G837" i="7" l="1"/>
  <c r="G836" i="7" s="1"/>
  <c r="G835" i="7" s="1"/>
  <c r="G834" i="7" s="1"/>
  <c r="G833" i="7" s="1"/>
  <c r="G814" i="7" s="1"/>
  <c r="I837" i="7"/>
  <c r="I836" i="7" s="1"/>
  <c r="I835" i="7" s="1"/>
  <c r="I834" i="7" s="1"/>
  <c r="F247" i="9"/>
  <c r="F246" i="9" s="1"/>
  <c r="F245" i="9" s="1"/>
  <c r="F244" i="9" s="1"/>
  <c r="E247" i="9"/>
  <c r="E246" i="9" s="1"/>
  <c r="E245" i="9" s="1"/>
  <c r="E244" i="9" s="1"/>
  <c r="H595" i="7"/>
  <c r="D432" i="9"/>
  <c r="D431" i="9" s="1"/>
  <c r="F432" i="9"/>
  <c r="F431" i="9" s="1"/>
  <c r="D503" i="9"/>
  <c r="J595" i="7"/>
  <c r="E538" i="9"/>
  <c r="H752" i="7"/>
  <c r="H751" i="7" s="1"/>
  <c r="E52" i="10" s="1"/>
  <c r="E51" i="10" s="1"/>
  <c r="E79" i="9"/>
  <c r="F596" i="7"/>
  <c r="F595" i="7" s="1"/>
  <c r="F732" i="7"/>
  <c r="F731" i="7" s="1"/>
  <c r="F730" i="7" s="1"/>
  <c r="D79" i="9"/>
  <c r="AD332" i="2"/>
  <c r="F538" i="9"/>
  <c r="H594" i="7"/>
  <c r="H593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2" i="7"/>
  <c r="H871" i="7" s="1"/>
  <c r="H870" i="7" s="1"/>
  <c r="J467" i="7"/>
  <c r="J441" i="7" s="1"/>
  <c r="H467" i="7"/>
  <c r="H441" i="7" s="1"/>
  <c r="D396" i="9"/>
  <c r="D395" i="9" s="1"/>
  <c r="F443" i="7"/>
  <c r="F442" i="7" s="1"/>
  <c r="AE382" i="2"/>
  <c r="AE381" i="2" s="1"/>
  <c r="J43" i="7"/>
  <c r="F18" i="10" s="1"/>
  <c r="H43" i="7"/>
  <c r="E18" i="10" s="1"/>
  <c r="H84" i="7"/>
  <c r="E19" i="10" s="1"/>
  <c r="J84" i="7"/>
  <c r="F19" i="10" s="1"/>
  <c r="H248" i="7"/>
  <c r="H247" i="7" s="1"/>
  <c r="H246" i="7" s="1"/>
  <c r="F248" i="7"/>
  <c r="J248" i="7"/>
  <c r="J247" i="7" s="1"/>
  <c r="J246" i="7" s="1"/>
  <c r="F19" i="9"/>
  <c r="F752" i="7"/>
  <c r="F751" i="7" s="1"/>
  <c r="E19" i="9"/>
  <c r="D19" i="9"/>
  <c r="F160" i="9"/>
  <c r="E590" i="9"/>
  <c r="AF382" i="2"/>
  <c r="AF381" i="2" s="1"/>
  <c r="AF332" i="2"/>
  <c r="J689" i="7"/>
  <c r="F49" i="10" s="1"/>
  <c r="H689" i="7"/>
  <c r="E49" i="10" s="1"/>
  <c r="H893" i="7"/>
  <c r="H892" i="7"/>
  <c r="I126" i="7"/>
  <c r="J893" i="7"/>
  <c r="J892" i="7"/>
  <c r="F85" i="7"/>
  <c r="I846" i="7"/>
  <c r="F846" i="7"/>
  <c r="F833" i="7" s="1"/>
  <c r="F814" i="7" s="1"/>
  <c r="K11" i="7"/>
  <c r="F871" i="7"/>
  <c r="F870" i="7" s="1"/>
  <c r="F570" i="7"/>
  <c r="F569" i="7" s="1"/>
  <c r="J570" i="7"/>
  <c r="J569" i="7" s="1"/>
  <c r="H570" i="7"/>
  <c r="H569" i="7" s="1"/>
  <c r="D21" i="10"/>
  <c r="D17" i="10"/>
  <c r="E17" i="10"/>
  <c r="D259" i="9"/>
  <c r="D258" i="9" s="1"/>
  <c r="F259" i="9"/>
  <c r="F258" i="9" s="1"/>
  <c r="D589" i="9"/>
  <c r="F590" i="9"/>
  <c r="F697" i="7"/>
  <c r="G11" i="7"/>
  <c r="F561" i="9"/>
  <c r="F560" i="9" s="1"/>
  <c r="F745" i="7"/>
  <c r="F744" i="7" s="1"/>
  <c r="H745" i="7"/>
  <c r="H744" i="7" s="1"/>
  <c r="J745" i="7"/>
  <c r="J744" i="7" s="1"/>
  <c r="F285" i="7"/>
  <c r="F284" i="7" s="1"/>
  <c r="J285" i="7"/>
  <c r="D187" i="9"/>
  <c r="H215" i="7"/>
  <c r="E24" i="10"/>
  <c r="E23" i="10" s="1"/>
  <c r="D24" i="10"/>
  <c r="D23" i="10" s="1"/>
  <c r="F215" i="7"/>
  <c r="F24" i="10"/>
  <c r="F23" i="10" s="1"/>
  <c r="AE210" i="2"/>
  <c r="H157" i="7"/>
  <c r="H156" i="7" s="1"/>
  <c r="J157" i="7"/>
  <c r="J156" i="7" s="1"/>
  <c r="AF155" i="2"/>
  <c r="K833" i="7"/>
  <c r="K814" i="7" s="1"/>
  <c r="E483" i="9"/>
  <c r="E432" i="9" s="1"/>
  <c r="F175" i="7"/>
  <c r="F157" i="7" s="1"/>
  <c r="F156" i="7" s="1"/>
  <c r="AD380" i="2"/>
  <c r="F677" i="7"/>
  <c r="F671" i="7" s="1"/>
  <c r="F656" i="7" s="1"/>
  <c r="J677" i="7"/>
  <c r="J671" i="7" s="1"/>
  <c r="J656" i="7" s="1"/>
  <c r="H677" i="7"/>
  <c r="H671" i="7" s="1"/>
  <c r="H656" i="7" s="1"/>
  <c r="D56" i="10"/>
  <c r="F683" i="9"/>
  <c r="E683" i="9"/>
  <c r="AF369" i="2"/>
  <c r="AE369" i="2"/>
  <c r="AE368" i="2"/>
  <c r="AE332" i="2" s="1"/>
  <c r="I671" i="7"/>
  <c r="I656" i="7" s="1"/>
  <c r="E193" i="9"/>
  <c r="E187" i="9" s="1"/>
  <c r="J536" i="7"/>
  <c r="J528" i="7" s="1"/>
  <c r="J521" i="7" s="1"/>
  <c r="H536" i="7"/>
  <c r="H528" i="7" s="1"/>
  <c r="H521" i="7" s="1"/>
  <c r="F536" i="7"/>
  <c r="D32" i="10"/>
  <c r="F333" i="9"/>
  <c r="F332" i="9" s="1"/>
  <c r="E333" i="9"/>
  <c r="E332" i="9" s="1"/>
  <c r="J847" i="7"/>
  <c r="J846" i="7" s="1"/>
  <c r="J833" i="7" s="1"/>
  <c r="H847" i="7"/>
  <c r="H846" i="7" s="1"/>
  <c r="H325" i="7"/>
  <c r="D561" i="9"/>
  <c r="D560" i="9" s="1"/>
  <c r="D35" i="10"/>
  <c r="H733" i="7"/>
  <c r="AD155" i="2"/>
  <c r="E395" i="9"/>
  <c r="F395" i="9"/>
  <c r="D64" i="10"/>
  <c r="D63" i="10" s="1"/>
  <c r="H128" i="7"/>
  <c r="F128" i="7"/>
  <c r="F195" i="9"/>
  <c r="F194" i="9" s="1"/>
  <c r="J733" i="7"/>
  <c r="J128" i="7"/>
  <c r="H287" i="7"/>
  <c r="H286" i="7" s="1"/>
  <c r="E260" i="9"/>
  <c r="F102" i="7"/>
  <c r="F61" i="10"/>
  <c r="F60" i="10" s="1"/>
  <c r="I833" i="7" l="1"/>
  <c r="I814" i="7" s="1"/>
  <c r="AE209" i="2"/>
  <c r="AE155" i="2" s="1"/>
  <c r="J284" i="7"/>
  <c r="F29" i="10" s="1"/>
  <c r="F696" i="7"/>
  <c r="F689" i="7" s="1"/>
  <c r="D49" i="10" s="1"/>
  <c r="F79" i="9"/>
  <c r="J732" i="7"/>
  <c r="J731" i="7" s="1"/>
  <c r="J730" i="7" s="1"/>
  <c r="J713" i="7" s="1"/>
  <c r="H732" i="7"/>
  <c r="H731" i="7" s="1"/>
  <c r="H730" i="7" s="1"/>
  <c r="H713" i="7" s="1"/>
  <c r="AD13" i="2"/>
  <c r="F247" i="7"/>
  <c r="F246" i="7" s="1"/>
  <c r="D29" i="10"/>
  <c r="F467" i="7"/>
  <c r="F441" i="7" s="1"/>
  <c r="D39" i="10" s="1"/>
  <c r="F84" i="7"/>
  <c r="D19" i="10" s="1"/>
  <c r="F594" i="7"/>
  <c r="F593" i="7" s="1"/>
  <c r="AF380" i="2"/>
  <c r="G373" i="7"/>
  <c r="G568" i="7"/>
  <c r="K568" i="7"/>
  <c r="E431" i="9"/>
  <c r="E394" i="9" s="1"/>
  <c r="J750" i="7"/>
  <c r="I11" i="7"/>
  <c r="F713" i="7"/>
  <c r="AE380" i="2"/>
  <c r="E28" i="10"/>
  <c r="E259" i="9"/>
  <c r="E258" i="9" s="1"/>
  <c r="D37" i="10"/>
  <c r="H285" i="7"/>
  <c r="H284" i="7" s="1"/>
  <c r="J127" i="7"/>
  <c r="J126" i="7" s="1"/>
  <c r="H127" i="7"/>
  <c r="H126" i="7" s="1"/>
  <c r="H11" i="7" s="1"/>
  <c r="F127" i="7"/>
  <c r="F126" i="7" s="1"/>
  <c r="H833" i="7"/>
  <c r="H814" i="7" s="1"/>
  <c r="J814" i="7"/>
  <c r="F528" i="7"/>
  <c r="F521" i="7" s="1"/>
  <c r="F750" i="7"/>
  <c r="D394" i="9"/>
  <c r="D682" i="9" s="1"/>
  <c r="F394" i="9"/>
  <c r="E48" i="10"/>
  <c r="AF274" i="2"/>
  <c r="AF273" i="2" s="1"/>
  <c r="J396" i="7"/>
  <c r="AE274" i="2"/>
  <c r="AE273" i="2" s="1"/>
  <c r="H396" i="7"/>
  <c r="AD274" i="2"/>
  <c r="AD273" i="2" s="1"/>
  <c r="F396" i="7"/>
  <c r="D58" i="10"/>
  <c r="D55" i="10" s="1"/>
  <c r="F58" i="10"/>
  <c r="F55" i="10" s="1"/>
  <c r="F17" i="10"/>
  <c r="F46" i="10"/>
  <c r="E46" i="10"/>
  <c r="I568" i="7"/>
  <c r="F193" i="9"/>
  <c r="F187" i="9" s="1"/>
  <c r="E40" i="10"/>
  <c r="D18" i="10"/>
  <c r="D46" i="10"/>
  <c r="F40" i="10"/>
  <c r="E33" i="10"/>
  <c r="E30" i="10" s="1"/>
  <c r="H300" i="7"/>
  <c r="E61" i="10"/>
  <c r="E60" i="10" s="1"/>
  <c r="D33" i="10"/>
  <c r="D30" i="10" s="1"/>
  <c r="D48" i="10"/>
  <c r="F48" i="10"/>
  <c r="F35" i="10"/>
  <c r="H750" i="7"/>
  <c r="I900" i="7" l="1"/>
  <c r="AF12" i="2"/>
  <c r="AE12" i="2"/>
  <c r="G900" i="7"/>
  <c r="AD12" i="2"/>
  <c r="AD1037" i="2" s="1"/>
  <c r="D50" i="10"/>
  <c r="F230" i="7"/>
  <c r="D28" i="10"/>
  <c r="D26" i="10" s="1"/>
  <c r="J594" i="7"/>
  <c r="J593" i="7" s="1"/>
  <c r="E47" i="10"/>
  <c r="F52" i="10"/>
  <c r="F51" i="10" s="1"/>
  <c r="D40" i="10"/>
  <c r="F50" i="10"/>
  <c r="AF832" i="2"/>
  <c r="AF831" i="2" s="1"/>
  <c r="J347" i="7"/>
  <c r="J346" i="7" s="1"/>
  <c r="E58" i="10"/>
  <c r="E55" i="10" s="1"/>
  <c r="E29" i="10"/>
  <c r="E26" i="10" s="1"/>
  <c r="H230" i="7"/>
  <c r="D52" i="10"/>
  <c r="D51" i="10" s="1"/>
  <c r="F568" i="7"/>
  <c r="D736" i="9"/>
  <c r="E50" i="10"/>
  <c r="D61" i="10"/>
  <c r="D60" i="10" s="1"/>
  <c r="J230" i="7"/>
  <c r="F28" i="10"/>
  <c r="F26" i="10" s="1"/>
  <c r="F300" i="7"/>
  <c r="D47" i="10"/>
  <c r="AF830" i="2" l="1"/>
  <c r="AF829" i="2" s="1"/>
  <c r="AF828" i="2" s="1"/>
  <c r="D45" i="10"/>
  <c r="F47" i="10"/>
  <c r="F45" i="10" s="1"/>
  <c r="J395" i="7"/>
  <c r="J345" i="7"/>
  <c r="F395" i="7"/>
  <c r="F394" i="7" s="1"/>
  <c r="F393" i="7" s="1"/>
  <c r="H395" i="7"/>
  <c r="H394" i="7" s="1"/>
  <c r="H393" i="7" s="1"/>
  <c r="H568" i="7"/>
  <c r="E45" i="10"/>
  <c r="E22" i="10"/>
  <c r="E15" i="10" s="1"/>
  <c r="D22" i="10"/>
  <c r="D15" i="10" s="1"/>
  <c r="F11" i="7"/>
  <c r="F22" i="10"/>
  <c r="F15" i="10" s="1"/>
  <c r="J11" i="7"/>
  <c r="F639" i="9"/>
  <c r="E37" i="10"/>
  <c r="F37" i="10"/>
  <c r="E638" i="9"/>
  <c r="E637" i="9" s="1"/>
  <c r="E617" i="9" s="1"/>
  <c r="E616" i="9" l="1"/>
  <c r="J344" i="7"/>
  <c r="J343" i="7" s="1"/>
  <c r="J342" i="7" s="1"/>
  <c r="J325" i="7" s="1"/>
  <c r="AF816" i="2"/>
  <c r="AF806" i="2" s="1"/>
  <c r="J394" i="7"/>
  <c r="J393" i="7" s="1"/>
  <c r="J568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8" i="10"/>
  <c r="E38" i="10"/>
  <c r="F373" i="7"/>
  <c r="F900" i="7" s="1"/>
  <c r="D38" i="10"/>
  <c r="D36" i="10" s="1"/>
  <c r="D65" i="10" s="1"/>
  <c r="F33" i="10"/>
  <c r="F30" i="10" s="1"/>
  <c r="J300" i="7"/>
  <c r="AF884" i="2"/>
  <c r="AF883" i="2" s="1"/>
  <c r="AF834" i="2" s="1"/>
  <c r="E39" i="10"/>
  <c r="H373" i="7"/>
  <c r="H900" i="7" s="1"/>
  <c r="F589" i="9" l="1"/>
  <c r="F682" i="9" s="1"/>
  <c r="F736" i="9" s="1"/>
  <c r="AF798" i="2"/>
  <c r="AF1037" i="2" s="1"/>
  <c r="E36" i="10"/>
  <c r="E65" i="10" s="1"/>
  <c r="J373" i="7"/>
  <c r="J900" i="7" s="1"/>
  <c r="F39" i="10"/>
  <c r="F36" i="10" s="1"/>
  <c r="F65" i="10" s="1"/>
  <c r="K304" i="7" l="1"/>
  <c r="K303" i="7" s="1"/>
  <c r="K302" i="7" s="1"/>
  <c r="K301" i="7" s="1"/>
  <c r="K300" i="7" s="1"/>
  <c r="K900" i="7" s="1"/>
</calcChain>
</file>

<file path=xl/sharedStrings.xml><?xml version="1.0" encoding="utf-8"?>
<sst xmlns="http://schemas.openxmlformats.org/spreadsheetml/2006/main" count="9777" uniqueCount="848">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</sst>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7"/>
  <sheetViews>
    <sheetView tabSelected="1" view="pageBreakPreview" topLeftCell="A25" zoomScale="87" zoomScaleNormal="100" zoomScaleSheetLayoutView="87" zoomScalePageLayoutView="80" workbookViewId="0">
      <selection activeCell="H9" sqref="H9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682"/>
      <c r="G1" s="679"/>
      <c r="H1" s="679"/>
      <c r="I1" s="722" t="s">
        <v>786</v>
      </c>
      <c r="J1" s="719"/>
      <c r="K1" s="719"/>
    </row>
    <row r="2" spans="1:15" ht="103.5" customHeight="1" x14ac:dyDescent="0.25">
      <c r="B2" s="10"/>
      <c r="C2" s="10"/>
      <c r="F2" s="682"/>
      <c r="G2" s="579"/>
      <c r="H2" s="579"/>
      <c r="I2" s="723" t="s">
        <v>847</v>
      </c>
      <c r="J2" s="724"/>
      <c r="K2" s="724"/>
    </row>
    <row r="3" spans="1:15" ht="15.75" hidden="1" customHeight="1" x14ac:dyDescent="0.25">
      <c r="B3" s="10"/>
      <c r="C3" s="10"/>
      <c r="F3" s="682"/>
      <c r="G3" s="720"/>
      <c r="H3" s="721"/>
      <c r="I3" s="721"/>
      <c r="J3" s="721"/>
      <c r="K3" s="721"/>
    </row>
    <row r="4" spans="1:15" ht="15.75" x14ac:dyDescent="0.25">
      <c r="B4" s="10"/>
      <c r="C4" s="10"/>
      <c r="F4" s="682"/>
      <c r="G4" s="435"/>
      <c r="H4" s="435"/>
      <c r="I4" s="435"/>
      <c r="J4" s="42"/>
    </row>
    <row r="5" spans="1:15" ht="12.75" customHeight="1" x14ac:dyDescent="0.25">
      <c r="B5" s="10"/>
      <c r="C5" s="10"/>
      <c r="F5" s="682"/>
      <c r="G5" s="435"/>
      <c r="H5" s="435"/>
      <c r="I5" s="435"/>
      <c r="J5" s="42"/>
    </row>
    <row r="6" spans="1:15" ht="15.75" hidden="1" x14ac:dyDescent="0.25">
      <c r="B6" s="10"/>
      <c r="C6" s="10"/>
      <c r="F6" s="682"/>
      <c r="G6" s="435"/>
      <c r="H6" s="435"/>
      <c r="I6" s="435"/>
      <c r="J6" s="42"/>
    </row>
    <row r="7" spans="1:15" ht="116.45" customHeight="1" x14ac:dyDescent="0.2">
      <c r="A7" s="716" t="s">
        <v>789</v>
      </c>
      <c r="B7" s="717"/>
      <c r="C7" s="717"/>
      <c r="D7" s="717"/>
      <c r="E7" s="717"/>
      <c r="F7" s="718"/>
      <c r="G7" s="718"/>
      <c r="H7" s="718"/>
      <c r="I7" s="718"/>
      <c r="J7" s="719"/>
      <c r="K7" s="719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0" t="s">
        <v>72</v>
      </c>
      <c r="B9" s="261" t="s">
        <v>0</v>
      </c>
      <c r="C9" s="174" t="s">
        <v>20</v>
      </c>
      <c r="D9" s="319" t="s">
        <v>1</v>
      </c>
      <c r="E9" s="317" t="s">
        <v>62</v>
      </c>
      <c r="F9" s="176" t="s">
        <v>436</v>
      </c>
      <c r="G9" s="175" t="s">
        <v>588</v>
      </c>
      <c r="H9" s="176" t="s">
        <v>609</v>
      </c>
      <c r="I9" s="175" t="s">
        <v>588</v>
      </c>
      <c r="J9" s="176" t="s">
        <v>644</v>
      </c>
      <c r="K9" s="175" t="s">
        <v>588</v>
      </c>
    </row>
    <row r="10" spans="1:15" thickBot="1" x14ac:dyDescent="0.3">
      <c r="A10" s="181">
        <v>1</v>
      </c>
      <c r="B10" s="213">
        <v>2</v>
      </c>
      <c r="C10" s="214">
        <v>3</v>
      </c>
      <c r="D10" s="158">
        <v>4</v>
      </c>
      <c r="E10" s="318">
        <v>5</v>
      </c>
      <c r="F10" s="166">
        <v>6</v>
      </c>
      <c r="G10" s="158">
        <v>7</v>
      </c>
      <c r="H10" s="166">
        <v>8</v>
      </c>
      <c r="I10" s="354">
        <v>9</v>
      </c>
      <c r="J10" s="166">
        <v>10</v>
      </c>
      <c r="K10" s="158">
        <v>11</v>
      </c>
    </row>
    <row r="11" spans="1:15" s="138" customFormat="1" x14ac:dyDescent="0.25">
      <c r="A11" s="381" t="s">
        <v>25</v>
      </c>
      <c r="B11" s="251" t="s">
        <v>29</v>
      </c>
      <c r="C11" s="314"/>
      <c r="D11" s="320"/>
      <c r="E11" s="324"/>
      <c r="F11" s="178">
        <f t="shared" ref="F11:K11" si="0">F12+F19+F43+F84+F121+F126+F116</f>
        <v>478720.29999999993</v>
      </c>
      <c r="G11" s="178">
        <f t="shared" si="0"/>
        <v>6821.6</v>
      </c>
      <c r="H11" s="178">
        <f t="shared" si="0"/>
        <v>338051.4</v>
      </c>
      <c r="I11" s="178">
        <f t="shared" si="0"/>
        <v>7771</v>
      </c>
      <c r="J11" s="178">
        <f t="shared" si="0"/>
        <v>324465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75" t="s">
        <v>10</v>
      </c>
      <c r="B12" s="191" t="s">
        <v>29</v>
      </c>
      <c r="C12" s="4" t="s">
        <v>30</v>
      </c>
      <c r="D12" s="26"/>
      <c r="E12" s="325"/>
      <c r="F12" s="159">
        <f>F13</f>
        <v>9374.2999999999993</v>
      </c>
      <c r="G12" s="306"/>
      <c r="H12" s="522">
        <f>H13</f>
        <v>3451.3</v>
      </c>
      <c r="I12" s="522"/>
      <c r="J12" s="522">
        <f t="shared" ref="J12:J17" si="1">J13</f>
        <v>3451.3</v>
      </c>
      <c r="K12" s="522"/>
      <c r="L12" s="154"/>
      <c r="N12" s="154"/>
      <c r="O12" s="154"/>
    </row>
    <row r="13" spans="1:15" s="138" customFormat="1" x14ac:dyDescent="0.25">
      <c r="A13" s="255" t="s">
        <v>186</v>
      </c>
      <c r="B13" s="191" t="s">
        <v>29</v>
      </c>
      <c r="C13" s="4" t="s">
        <v>30</v>
      </c>
      <c r="D13" s="156" t="s">
        <v>112</v>
      </c>
      <c r="E13" s="325"/>
      <c r="F13" s="159">
        <f>F14</f>
        <v>9374.2999999999993</v>
      </c>
      <c r="G13" s="306"/>
      <c r="H13" s="522">
        <f>H14</f>
        <v>3451.3</v>
      </c>
      <c r="I13" s="522"/>
      <c r="J13" s="522">
        <f t="shared" si="1"/>
        <v>3451.3</v>
      </c>
      <c r="K13" s="522"/>
      <c r="L13" s="154"/>
      <c r="N13" s="154"/>
      <c r="O13" s="154"/>
    </row>
    <row r="14" spans="1:15" s="138" customFormat="1" x14ac:dyDescent="0.25">
      <c r="A14" s="255" t="s">
        <v>189</v>
      </c>
      <c r="B14" s="191" t="s">
        <v>29</v>
      </c>
      <c r="C14" s="4" t="s">
        <v>30</v>
      </c>
      <c r="D14" s="156" t="s">
        <v>190</v>
      </c>
      <c r="E14" s="325"/>
      <c r="F14" s="159">
        <f>F15</f>
        <v>9374.2999999999993</v>
      </c>
      <c r="G14" s="306"/>
      <c r="H14" s="522">
        <f>H15</f>
        <v>3451.3</v>
      </c>
      <c r="I14" s="522"/>
      <c r="J14" s="522">
        <f t="shared" si="1"/>
        <v>3451.3</v>
      </c>
      <c r="K14" s="522"/>
      <c r="L14" s="154"/>
      <c r="N14" s="154"/>
      <c r="O14" s="154"/>
    </row>
    <row r="15" spans="1:15" s="138" customFormat="1" ht="31.5" x14ac:dyDescent="0.25">
      <c r="A15" s="255" t="s">
        <v>191</v>
      </c>
      <c r="B15" s="191" t="s">
        <v>29</v>
      </c>
      <c r="C15" s="4" t="s">
        <v>30</v>
      </c>
      <c r="D15" s="156" t="s">
        <v>192</v>
      </c>
      <c r="E15" s="325"/>
      <c r="F15" s="159">
        <f>F16</f>
        <v>9374.2999999999993</v>
      </c>
      <c r="G15" s="306"/>
      <c r="H15" s="522">
        <f>H16</f>
        <v>3451.3</v>
      </c>
      <c r="I15" s="522"/>
      <c r="J15" s="522">
        <f t="shared" si="1"/>
        <v>3451.3</v>
      </c>
      <c r="K15" s="522"/>
      <c r="L15" s="154"/>
      <c r="N15" s="154"/>
      <c r="O15" s="154"/>
    </row>
    <row r="16" spans="1:15" s="138" customFormat="1" x14ac:dyDescent="0.25">
      <c r="A16" s="255" t="s">
        <v>193</v>
      </c>
      <c r="B16" s="191" t="s">
        <v>29</v>
      </c>
      <c r="C16" s="4" t="s">
        <v>30</v>
      </c>
      <c r="D16" s="156" t="s">
        <v>194</v>
      </c>
      <c r="E16" s="325"/>
      <c r="F16" s="159">
        <f>'ведом. 2025-2027'!AD18</f>
        <v>9374.2999999999993</v>
      </c>
      <c r="G16" s="306"/>
      <c r="H16" s="522">
        <f>'ведом. 2025-2027'!AE18</f>
        <v>3451.3</v>
      </c>
      <c r="I16" s="522"/>
      <c r="J16" s="522">
        <f t="shared" si="1"/>
        <v>3451.3</v>
      </c>
      <c r="K16" s="522"/>
      <c r="L16" s="154"/>
      <c r="N16" s="154"/>
      <c r="O16" s="154"/>
    </row>
    <row r="17" spans="1:15" s="138" customFormat="1" ht="47.25" x14ac:dyDescent="0.25">
      <c r="A17" s="375" t="s">
        <v>41</v>
      </c>
      <c r="B17" s="191" t="s">
        <v>29</v>
      </c>
      <c r="C17" s="4" t="s">
        <v>30</v>
      </c>
      <c r="D17" s="156" t="s">
        <v>194</v>
      </c>
      <c r="E17" s="325">
        <v>100</v>
      </c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375" t="s">
        <v>96</v>
      </c>
      <c r="B18" s="191" t="s">
        <v>29</v>
      </c>
      <c r="C18" s="4" t="s">
        <v>30</v>
      </c>
      <c r="D18" s="156" t="s">
        <v>194</v>
      </c>
      <c r="E18" s="325">
        <v>120</v>
      </c>
      <c r="F18" s="159">
        <f>'ведом. 2025-2027'!AD20</f>
        <v>9374.2999999999993</v>
      </c>
      <c r="G18" s="306"/>
      <c r="H18" s="522">
        <f>'ведом. 2025-2027'!AE20</f>
        <v>3451.3</v>
      </c>
      <c r="I18" s="522"/>
      <c r="J18" s="522">
        <f>'ведом. 2025-2027'!AF20</f>
        <v>3451.3</v>
      </c>
      <c r="K18" s="522"/>
      <c r="L18" s="154"/>
      <c r="N18" s="154"/>
      <c r="O18" s="154"/>
    </row>
    <row r="19" spans="1:15" s="138" customFormat="1" ht="31.5" x14ac:dyDescent="0.25">
      <c r="A19" s="375" t="s">
        <v>28</v>
      </c>
      <c r="B19" s="191" t="s">
        <v>29</v>
      </c>
      <c r="C19" s="4" t="s">
        <v>7</v>
      </c>
      <c r="D19" s="308"/>
      <c r="E19" s="325"/>
      <c r="F19" s="159">
        <f>F26+F20</f>
        <v>19070.3</v>
      </c>
      <c r="G19" s="522"/>
      <c r="H19" s="522">
        <f t="shared" ref="H19:J19" si="2">H26+H20</f>
        <v>16740.900000000001</v>
      </c>
      <c r="I19" s="522"/>
      <c r="J19" s="522">
        <f t="shared" si="2"/>
        <v>16740.900000000001</v>
      </c>
      <c r="K19" s="522"/>
      <c r="L19" s="154"/>
      <c r="N19" s="154"/>
      <c r="O19" s="154"/>
    </row>
    <row r="20" spans="1:15" s="519" customFormat="1" x14ac:dyDescent="0.25">
      <c r="A20" s="457" t="s">
        <v>186</v>
      </c>
      <c r="B20" s="453" t="s">
        <v>29</v>
      </c>
      <c r="C20" s="454" t="s">
        <v>7</v>
      </c>
      <c r="D20" s="458" t="s">
        <v>112</v>
      </c>
      <c r="E20" s="456"/>
      <c r="F20" s="522">
        <f>F21</f>
        <v>20</v>
      </c>
      <c r="G20" s="522"/>
      <c r="H20" s="522">
        <f t="shared" ref="H20:J24" si="3">H21</f>
        <v>0</v>
      </c>
      <c r="I20" s="522"/>
      <c r="J20" s="522">
        <f t="shared" si="3"/>
        <v>0</v>
      </c>
      <c r="K20" s="522"/>
      <c r="L20" s="521"/>
      <c r="N20" s="521"/>
      <c r="O20" s="521"/>
    </row>
    <row r="21" spans="1:15" s="519" customFormat="1" x14ac:dyDescent="0.25">
      <c r="A21" s="457" t="s">
        <v>189</v>
      </c>
      <c r="B21" s="453" t="s">
        <v>29</v>
      </c>
      <c r="C21" s="454" t="s">
        <v>7</v>
      </c>
      <c r="D21" s="458" t="s">
        <v>190</v>
      </c>
      <c r="E21" s="456"/>
      <c r="F21" s="522">
        <f>F22</f>
        <v>20</v>
      </c>
      <c r="G21" s="522"/>
      <c r="H21" s="522">
        <f t="shared" si="3"/>
        <v>0</v>
      </c>
      <c r="I21" s="522"/>
      <c r="J21" s="522">
        <f t="shared" si="3"/>
        <v>0</v>
      </c>
      <c r="K21" s="522"/>
      <c r="L21" s="521"/>
      <c r="N21" s="521"/>
      <c r="O21" s="521"/>
    </row>
    <row r="22" spans="1:15" s="519" customFormat="1" ht="31.5" x14ac:dyDescent="0.25">
      <c r="A22" s="451" t="s">
        <v>534</v>
      </c>
      <c r="B22" s="453" t="s">
        <v>29</v>
      </c>
      <c r="C22" s="454" t="s">
        <v>7</v>
      </c>
      <c r="D22" s="464" t="s">
        <v>535</v>
      </c>
      <c r="E22" s="460"/>
      <c r="F22" s="522">
        <f>F23</f>
        <v>20</v>
      </c>
      <c r="G22" s="522"/>
      <c r="H22" s="522">
        <f t="shared" si="3"/>
        <v>0</v>
      </c>
      <c r="I22" s="522"/>
      <c r="J22" s="522">
        <f t="shared" si="3"/>
        <v>0</v>
      </c>
      <c r="K22" s="522"/>
      <c r="L22" s="521"/>
      <c r="N22" s="521"/>
      <c r="O22" s="521"/>
    </row>
    <row r="23" spans="1:15" s="519" customFormat="1" ht="78.75" x14ac:dyDescent="0.25">
      <c r="A23" s="451" t="s">
        <v>406</v>
      </c>
      <c r="B23" s="453" t="s">
        <v>29</v>
      </c>
      <c r="C23" s="454" t="s">
        <v>7</v>
      </c>
      <c r="D23" s="458" t="s">
        <v>536</v>
      </c>
      <c r="E23" s="460"/>
      <c r="F23" s="522">
        <f>F24</f>
        <v>20</v>
      </c>
      <c r="G23" s="522"/>
      <c r="H23" s="522">
        <f t="shared" si="3"/>
        <v>0</v>
      </c>
      <c r="I23" s="522"/>
      <c r="J23" s="522">
        <f t="shared" si="3"/>
        <v>0</v>
      </c>
      <c r="K23" s="522"/>
      <c r="L23" s="521"/>
      <c r="N23" s="521"/>
      <c r="O23" s="521"/>
    </row>
    <row r="24" spans="1:15" s="519" customFormat="1" x14ac:dyDescent="0.25">
      <c r="A24" s="451" t="s">
        <v>120</v>
      </c>
      <c r="B24" s="453" t="s">
        <v>29</v>
      </c>
      <c r="C24" s="454" t="s">
        <v>7</v>
      </c>
      <c r="D24" s="458" t="s">
        <v>536</v>
      </c>
      <c r="E24" s="460">
        <v>200</v>
      </c>
      <c r="F24" s="522">
        <f>F25</f>
        <v>20</v>
      </c>
      <c r="G24" s="522"/>
      <c r="H24" s="522">
        <f t="shared" si="3"/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ht="31.5" x14ac:dyDescent="0.25">
      <c r="A25" s="451" t="s">
        <v>52</v>
      </c>
      <c r="B25" s="453" t="s">
        <v>29</v>
      </c>
      <c r="C25" s="454" t="s">
        <v>7</v>
      </c>
      <c r="D25" s="458" t="s">
        <v>536</v>
      </c>
      <c r="E25" s="460">
        <v>240</v>
      </c>
      <c r="F25" s="522">
        <f>'ведом. 2025-2027'!AD508</f>
        <v>20</v>
      </c>
      <c r="G25" s="524"/>
      <c r="H25" s="522">
        <f>'ведом. 2025-2027'!AE508</f>
        <v>0</v>
      </c>
      <c r="I25" s="522"/>
      <c r="J25" s="522">
        <f>'ведом. 2025-2027'!AF508</f>
        <v>0</v>
      </c>
      <c r="K25" s="522"/>
      <c r="L25" s="521"/>
      <c r="N25" s="521"/>
      <c r="O25" s="521"/>
    </row>
    <row r="26" spans="1:15" s="138" customFormat="1" ht="31.5" x14ac:dyDescent="0.25">
      <c r="A26" s="255" t="s">
        <v>274</v>
      </c>
      <c r="B26" s="191" t="s">
        <v>29</v>
      </c>
      <c r="C26" s="4" t="s">
        <v>7</v>
      </c>
      <c r="D26" s="156" t="s">
        <v>99</v>
      </c>
      <c r="E26" s="325"/>
      <c r="F26" s="159">
        <f>F27+F30+F33</f>
        <v>19050.3</v>
      </c>
      <c r="G26" s="306"/>
      <c r="H26" s="522">
        <f>H27+H30+H33</f>
        <v>16740.900000000001</v>
      </c>
      <c r="I26" s="522"/>
      <c r="J26" s="522">
        <f>J27+J30+J33</f>
        <v>16740.900000000001</v>
      </c>
      <c r="K26" s="522"/>
      <c r="L26" s="154"/>
      <c r="N26" s="154"/>
      <c r="O26" s="154"/>
    </row>
    <row r="27" spans="1:15" s="138" customFormat="1" x14ac:dyDescent="0.25">
      <c r="A27" s="380" t="s">
        <v>281</v>
      </c>
      <c r="B27" s="191" t="s">
        <v>29</v>
      </c>
      <c r="C27" s="4" t="s">
        <v>7</v>
      </c>
      <c r="D27" s="156" t="s">
        <v>284</v>
      </c>
      <c r="E27" s="326"/>
      <c r="F27" s="159">
        <f>F28</f>
        <v>3495</v>
      </c>
      <c r="G27" s="306"/>
      <c r="H27" s="522">
        <f>H28</f>
        <v>2936</v>
      </c>
      <c r="I27" s="522"/>
      <c r="J27" s="522">
        <f>J28</f>
        <v>2936</v>
      </c>
      <c r="K27" s="522"/>
      <c r="L27" s="154"/>
      <c r="N27" s="154"/>
      <c r="O27" s="154"/>
    </row>
    <row r="28" spans="1:15" s="138" customFormat="1" ht="47.25" x14ac:dyDescent="0.25">
      <c r="A28" s="375" t="s">
        <v>41</v>
      </c>
      <c r="B28" s="191" t="s">
        <v>29</v>
      </c>
      <c r="C28" s="4" t="s">
        <v>7</v>
      </c>
      <c r="D28" s="156" t="s">
        <v>284</v>
      </c>
      <c r="E28" s="325">
        <v>100</v>
      </c>
      <c r="F28" s="159">
        <f>F29</f>
        <v>3495</v>
      </c>
      <c r="G28" s="306"/>
      <c r="H28" s="522">
        <f>H29</f>
        <v>2936</v>
      </c>
      <c r="I28" s="522"/>
      <c r="J28" s="522">
        <f>J29</f>
        <v>2936</v>
      </c>
      <c r="K28" s="522"/>
      <c r="L28" s="154"/>
      <c r="N28" s="154"/>
      <c r="O28" s="154"/>
    </row>
    <row r="29" spans="1:15" s="138" customFormat="1" x14ac:dyDescent="0.25">
      <c r="A29" s="375" t="s">
        <v>96</v>
      </c>
      <c r="B29" s="191" t="s">
        <v>29</v>
      </c>
      <c r="C29" s="4" t="s">
        <v>7</v>
      </c>
      <c r="D29" s="156" t="s">
        <v>284</v>
      </c>
      <c r="E29" s="326">
        <v>120</v>
      </c>
      <c r="F29" s="159">
        <f>'ведом. 2025-2027'!AD512</f>
        <v>3495</v>
      </c>
      <c r="G29" s="306"/>
      <c r="H29" s="522">
        <f>'ведом. 2025-2027'!AE512</f>
        <v>2936</v>
      </c>
      <c r="I29" s="522"/>
      <c r="J29" s="522">
        <f>'ведом. 2025-2027'!AF512</f>
        <v>2936</v>
      </c>
      <c r="K29" s="522"/>
      <c r="L29" s="154"/>
      <c r="N29" s="154"/>
      <c r="O29" s="154"/>
    </row>
    <row r="30" spans="1:15" s="138" customFormat="1" x14ac:dyDescent="0.25">
      <c r="A30" s="375" t="s">
        <v>329</v>
      </c>
      <c r="B30" s="191" t="s">
        <v>29</v>
      </c>
      <c r="C30" s="4" t="s">
        <v>7</v>
      </c>
      <c r="D30" s="156" t="s">
        <v>285</v>
      </c>
      <c r="E30" s="326"/>
      <c r="F30" s="159">
        <f>F32</f>
        <v>2501</v>
      </c>
      <c r="G30" s="306"/>
      <c r="H30" s="522">
        <f>H32</f>
        <v>2279.5</v>
      </c>
      <c r="I30" s="522"/>
      <c r="J30" s="522">
        <f>J32</f>
        <v>2279.5</v>
      </c>
      <c r="K30" s="522"/>
      <c r="L30" s="154"/>
      <c r="N30" s="154"/>
      <c r="O30" s="154"/>
    </row>
    <row r="31" spans="1:15" s="138" customFormat="1" ht="47.25" x14ac:dyDescent="0.25">
      <c r="A31" s="375" t="s">
        <v>41</v>
      </c>
      <c r="B31" s="191" t="s">
        <v>29</v>
      </c>
      <c r="C31" s="4" t="s">
        <v>7</v>
      </c>
      <c r="D31" s="156" t="s">
        <v>285</v>
      </c>
      <c r="E31" s="325">
        <v>100</v>
      </c>
      <c r="F31" s="159">
        <f>F32</f>
        <v>2501</v>
      </c>
      <c r="G31" s="306"/>
      <c r="H31" s="522">
        <f>H32</f>
        <v>2279.5</v>
      </c>
      <c r="I31" s="522"/>
      <c r="J31" s="522">
        <f>J32</f>
        <v>2279.5</v>
      </c>
      <c r="K31" s="522"/>
      <c r="L31" s="154"/>
      <c r="N31" s="154"/>
      <c r="O31" s="154"/>
    </row>
    <row r="32" spans="1:15" s="138" customFormat="1" x14ac:dyDescent="0.25">
      <c r="A32" s="375" t="s">
        <v>96</v>
      </c>
      <c r="B32" s="191" t="s">
        <v>29</v>
      </c>
      <c r="C32" s="4" t="s">
        <v>7</v>
      </c>
      <c r="D32" s="156" t="s">
        <v>285</v>
      </c>
      <c r="E32" s="326">
        <v>120</v>
      </c>
      <c r="F32" s="159">
        <f>'ведом. 2025-2027'!AD515</f>
        <v>2501</v>
      </c>
      <c r="G32" s="306"/>
      <c r="H32" s="522">
        <f>'ведом. 2025-2027'!AE515</f>
        <v>2279.5</v>
      </c>
      <c r="I32" s="522"/>
      <c r="J32" s="522">
        <f>'ведом. 2025-2027'!AF515</f>
        <v>2279.5</v>
      </c>
      <c r="K32" s="522"/>
      <c r="L32" s="154"/>
      <c r="N32" s="154"/>
      <c r="O32" s="154"/>
    </row>
    <row r="33" spans="1:15" s="138" customFormat="1" x14ac:dyDescent="0.25">
      <c r="A33" s="278" t="s">
        <v>282</v>
      </c>
      <c r="B33" s="191" t="s">
        <v>29</v>
      </c>
      <c r="C33" s="4" t="s">
        <v>7</v>
      </c>
      <c r="D33" s="156" t="s">
        <v>283</v>
      </c>
      <c r="E33" s="326"/>
      <c r="F33" s="159">
        <f>F34+F37+F40</f>
        <v>13054.3</v>
      </c>
      <c r="G33" s="306"/>
      <c r="H33" s="522">
        <f>H34+H37+H40</f>
        <v>11525.4</v>
      </c>
      <c r="I33" s="522"/>
      <c r="J33" s="522">
        <f>J34+J37+J40</f>
        <v>11525.4</v>
      </c>
      <c r="K33" s="522"/>
      <c r="L33" s="154"/>
      <c r="N33" s="154"/>
      <c r="O33" s="154"/>
    </row>
    <row r="34" spans="1:15" s="138" customFormat="1" ht="31.5" x14ac:dyDescent="0.25">
      <c r="A34" s="375" t="s">
        <v>286</v>
      </c>
      <c r="B34" s="191" t="s">
        <v>29</v>
      </c>
      <c r="C34" s="4" t="s">
        <v>7</v>
      </c>
      <c r="D34" s="156" t="s">
        <v>287</v>
      </c>
      <c r="E34" s="326"/>
      <c r="F34" s="159">
        <f>F35</f>
        <v>2929.9</v>
      </c>
      <c r="G34" s="306"/>
      <c r="H34" s="522">
        <f>H35</f>
        <v>1849.9</v>
      </c>
      <c r="I34" s="522"/>
      <c r="J34" s="522">
        <f>J35</f>
        <v>1849.9</v>
      </c>
      <c r="K34" s="522"/>
      <c r="L34" s="154"/>
      <c r="N34" s="154"/>
      <c r="O34" s="154"/>
    </row>
    <row r="35" spans="1:15" s="138" customFormat="1" x14ac:dyDescent="0.25">
      <c r="A35" s="375" t="s">
        <v>120</v>
      </c>
      <c r="B35" s="191" t="s">
        <v>29</v>
      </c>
      <c r="C35" s="4" t="s">
        <v>7</v>
      </c>
      <c r="D35" s="156" t="s">
        <v>287</v>
      </c>
      <c r="E35" s="326">
        <v>200</v>
      </c>
      <c r="F35" s="159">
        <f>F36</f>
        <v>2929.9</v>
      </c>
      <c r="G35" s="306"/>
      <c r="H35" s="522">
        <f>H36</f>
        <v>1849.9</v>
      </c>
      <c r="I35" s="522"/>
      <c r="J35" s="522">
        <f>J36</f>
        <v>1849.9</v>
      </c>
      <c r="K35" s="522"/>
      <c r="L35" s="154"/>
      <c r="N35" s="154"/>
      <c r="O35" s="154"/>
    </row>
    <row r="36" spans="1:15" s="138" customFormat="1" ht="31.5" x14ac:dyDescent="0.25">
      <c r="A36" s="375" t="s">
        <v>52</v>
      </c>
      <c r="B36" s="191" t="s">
        <v>29</v>
      </c>
      <c r="C36" s="4" t="s">
        <v>7</v>
      </c>
      <c r="D36" s="156" t="s">
        <v>287</v>
      </c>
      <c r="E36" s="326">
        <v>240</v>
      </c>
      <c r="F36" s="159">
        <f>'ведом. 2025-2027'!AD519</f>
        <v>2929.9</v>
      </c>
      <c r="G36" s="306"/>
      <c r="H36" s="522">
        <f>'ведом. 2025-2027'!AE519</f>
        <v>1849.9</v>
      </c>
      <c r="I36" s="522"/>
      <c r="J36" s="522">
        <f>'ведом. 2025-2027'!AF519</f>
        <v>1849.9</v>
      </c>
      <c r="K36" s="522"/>
      <c r="L36" s="154"/>
      <c r="N36" s="154"/>
      <c r="O36" s="154"/>
    </row>
    <row r="37" spans="1:15" s="138" customFormat="1" ht="47.25" x14ac:dyDescent="0.25">
      <c r="A37" s="375" t="s">
        <v>290</v>
      </c>
      <c r="B37" s="191" t="s">
        <v>29</v>
      </c>
      <c r="C37" s="4" t="s">
        <v>7</v>
      </c>
      <c r="D37" s="156" t="s">
        <v>288</v>
      </c>
      <c r="E37" s="326"/>
      <c r="F37" s="159">
        <f>F38</f>
        <v>5228</v>
      </c>
      <c r="G37" s="306"/>
      <c r="H37" s="522">
        <f>H38</f>
        <v>4779.1000000000004</v>
      </c>
      <c r="I37" s="522"/>
      <c r="J37" s="522">
        <f>J38</f>
        <v>4779.1000000000004</v>
      </c>
      <c r="K37" s="522"/>
      <c r="L37" s="154"/>
      <c r="N37" s="154"/>
      <c r="O37" s="154"/>
    </row>
    <row r="38" spans="1:15" s="138" customFormat="1" ht="47.25" x14ac:dyDescent="0.25">
      <c r="A38" s="375" t="s">
        <v>41</v>
      </c>
      <c r="B38" s="191" t="s">
        <v>29</v>
      </c>
      <c r="C38" s="4" t="s">
        <v>7</v>
      </c>
      <c r="D38" s="156" t="s">
        <v>288</v>
      </c>
      <c r="E38" s="325">
        <v>100</v>
      </c>
      <c r="F38" s="159">
        <f>F39</f>
        <v>5228</v>
      </c>
      <c r="G38" s="306"/>
      <c r="H38" s="522">
        <f>H39</f>
        <v>4779.1000000000004</v>
      </c>
      <c r="I38" s="522"/>
      <c r="J38" s="522">
        <f>J39</f>
        <v>4779.1000000000004</v>
      </c>
      <c r="K38" s="522"/>
      <c r="L38" s="154"/>
      <c r="N38" s="154"/>
      <c r="O38" s="154"/>
    </row>
    <row r="39" spans="1:15" s="138" customFormat="1" x14ac:dyDescent="0.25">
      <c r="A39" s="375" t="s">
        <v>96</v>
      </c>
      <c r="B39" s="191" t="s">
        <v>29</v>
      </c>
      <c r="C39" s="4" t="s">
        <v>7</v>
      </c>
      <c r="D39" s="156" t="s">
        <v>288</v>
      </c>
      <c r="E39" s="326">
        <v>120</v>
      </c>
      <c r="F39" s="159">
        <f>'ведом. 2025-2027'!AD522</f>
        <v>5228</v>
      </c>
      <c r="G39" s="306"/>
      <c r="H39" s="522">
        <f>'ведом. 2025-2027'!AE522</f>
        <v>4779.1000000000004</v>
      </c>
      <c r="I39" s="522"/>
      <c r="J39" s="522">
        <f>'ведом. 2025-2027'!AF522</f>
        <v>4779.1000000000004</v>
      </c>
      <c r="K39" s="522"/>
      <c r="L39" s="154"/>
      <c r="N39" s="154"/>
      <c r="O39" s="154"/>
    </row>
    <row r="40" spans="1:15" s="138" customFormat="1" ht="31.5" x14ac:dyDescent="0.25">
      <c r="A40" s="375" t="s">
        <v>291</v>
      </c>
      <c r="B40" s="191" t="s">
        <v>29</v>
      </c>
      <c r="C40" s="4" t="s">
        <v>7</v>
      </c>
      <c r="D40" s="156" t="s">
        <v>289</v>
      </c>
      <c r="E40" s="326"/>
      <c r="F40" s="159">
        <f>F41</f>
        <v>4896.3999999999996</v>
      </c>
      <c r="G40" s="306"/>
      <c r="H40" s="522">
        <f>H41</f>
        <v>4896.3999999999996</v>
      </c>
      <c r="I40" s="522"/>
      <c r="J40" s="522">
        <f>J41</f>
        <v>4896.3999999999996</v>
      </c>
      <c r="K40" s="522"/>
      <c r="L40" s="154"/>
      <c r="N40" s="154"/>
      <c r="O40" s="154"/>
    </row>
    <row r="41" spans="1:15" s="138" customFormat="1" ht="47.25" x14ac:dyDescent="0.25">
      <c r="A41" s="375" t="s">
        <v>41</v>
      </c>
      <c r="B41" s="191" t="s">
        <v>29</v>
      </c>
      <c r="C41" s="4" t="s">
        <v>7</v>
      </c>
      <c r="D41" s="156" t="s">
        <v>289</v>
      </c>
      <c r="E41" s="325">
        <v>100</v>
      </c>
      <c r="F41" s="159">
        <f>F42</f>
        <v>4896.3999999999996</v>
      </c>
      <c r="G41" s="306"/>
      <c r="H41" s="522">
        <f>H42</f>
        <v>4896.3999999999996</v>
      </c>
      <c r="I41" s="522"/>
      <c r="J41" s="522">
        <f>J42</f>
        <v>4896.3999999999996</v>
      </c>
      <c r="K41" s="522"/>
      <c r="L41" s="154"/>
      <c r="N41" s="154"/>
      <c r="O41" s="154"/>
    </row>
    <row r="42" spans="1:15" s="138" customFormat="1" x14ac:dyDescent="0.25">
      <c r="A42" s="375" t="s">
        <v>96</v>
      </c>
      <c r="B42" s="191" t="s">
        <v>29</v>
      </c>
      <c r="C42" s="4" t="s">
        <v>7</v>
      </c>
      <c r="D42" s="156" t="s">
        <v>289</v>
      </c>
      <c r="E42" s="326">
        <v>120</v>
      </c>
      <c r="F42" s="159">
        <f>'ведом. 2025-2027'!AD525</f>
        <v>4896.3999999999996</v>
      </c>
      <c r="G42" s="306"/>
      <c r="H42" s="522">
        <f>'ведом. 2025-2027'!AE525</f>
        <v>4896.3999999999996</v>
      </c>
      <c r="I42" s="522"/>
      <c r="J42" s="522">
        <f>'ведом. 2025-2027'!AF525</f>
        <v>4896.3999999999996</v>
      </c>
      <c r="K42" s="522"/>
      <c r="L42" s="154"/>
      <c r="N42" s="154"/>
      <c r="O42" s="154"/>
    </row>
    <row r="43" spans="1:15" s="138" customFormat="1" ht="31.5" x14ac:dyDescent="0.25">
      <c r="A43" s="451" t="s">
        <v>705</v>
      </c>
      <c r="B43" s="191" t="s">
        <v>29</v>
      </c>
      <c r="C43" s="4" t="s">
        <v>49</v>
      </c>
      <c r="D43" s="26"/>
      <c r="E43" s="325"/>
      <c r="F43" s="159">
        <f t="shared" ref="F43:K43" si="4">F44+F78+F57</f>
        <v>127381.09999999999</v>
      </c>
      <c r="G43" s="159">
        <f t="shared" si="4"/>
        <v>5178</v>
      </c>
      <c r="H43" s="522">
        <f t="shared" si="4"/>
        <v>100872</v>
      </c>
      <c r="I43" s="522">
        <f t="shared" si="4"/>
        <v>5206</v>
      </c>
      <c r="J43" s="522">
        <f t="shared" si="4"/>
        <v>100785</v>
      </c>
      <c r="K43" s="522">
        <f t="shared" si="4"/>
        <v>5236</v>
      </c>
      <c r="L43" s="154"/>
      <c r="N43" s="154"/>
      <c r="O43" s="154"/>
    </row>
    <row r="44" spans="1:15" s="138" customFormat="1" x14ac:dyDescent="0.25">
      <c r="A44" s="255" t="s">
        <v>292</v>
      </c>
      <c r="B44" s="191" t="s">
        <v>29</v>
      </c>
      <c r="C44" s="4" t="s">
        <v>49</v>
      </c>
      <c r="D44" s="26" t="s">
        <v>109</v>
      </c>
      <c r="E44" s="326"/>
      <c r="F44" s="159">
        <f t="shared" ref="F44:K44" si="5">F45+F52</f>
        <v>5248</v>
      </c>
      <c r="G44" s="306">
        <f t="shared" si="5"/>
        <v>5178</v>
      </c>
      <c r="H44" s="522">
        <f t="shared" si="5"/>
        <v>5206</v>
      </c>
      <c r="I44" s="522">
        <f t="shared" si="5"/>
        <v>5206</v>
      </c>
      <c r="J44" s="522">
        <f t="shared" si="5"/>
        <v>5236</v>
      </c>
      <c r="K44" s="522">
        <f t="shared" si="5"/>
        <v>5236</v>
      </c>
      <c r="L44" s="154"/>
      <c r="N44" s="154"/>
      <c r="O44" s="154"/>
    </row>
    <row r="45" spans="1:15" s="138" customFormat="1" x14ac:dyDescent="0.25">
      <c r="A45" s="255" t="s">
        <v>48</v>
      </c>
      <c r="B45" s="191" t="s">
        <v>29</v>
      </c>
      <c r="C45" s="4" t="s">
        <v>49</v>
      </c>
      <c r="D45" s="26" t="s">
        <v>401</v>
      </c>
      <c r="E45" s="326"/>
      <c r="F45" s="159">
        <f t="shared" ref="F45:K46" si="6">F46</f>
        <v>5178</v>
      </c>
      <c r="G45" s="306">
        <f t="shared" si="6"/>
        <v>5178</v>
      </c>
      <c r="H45" s="522">
        <f t="shared" si="6"/>
        <v>5206</v>
      </c>
      <c r="I45" s="522">
        <f t="shared" si="6"/>
        <v>5206</v>
      </c>
      <c r="J45" s="522">
        <f t="shared" si="6"/>
        <v>5236</v>
      </c>
      <c r="K45" s="522">
        <f t="shared" si="6"/>
        <v>5236</v>
      </c>
      <c r="L45" s="154"/>
      <c r="N45" s="154"/>
      <c r="O45" s="154"/>
    </row>
    <row r="46" spans="1:15" s="138" customFormat="1" ht="47.25" x14ac:dyDescent="0.25">
      <c r="A46" s="255" t="s">
        <v>519</v>
      </c>
      <c r="B46" s="191" t="s">
        <v>29</v>
      </c>
      <c r="C46" s="4" t="s">
        <v>49</v>
      </c>
      <c r="D46" s="26" t="s">
        <v>518</v>
      </c>
      <c r="E46" s="326"/>
      <c r="F46" s="159">
        <f t="shared" si="6"/>
        <v>5178</v>
      </c>
      <c r="G46" s="306">
        <f t="shared" si="6"/>
        <v>5178</v>
      </c>
      <c r="H46" s="522">
        <f t="shared" si="6"/>
        <v>5206</v>
      </c>
      <c r="I46" s="522">
        <f t="shared" si="6"/>
        <v>5206</v>
      </c>
      <c r="J46" s="522">
        <f t="shared" si="6"/>
        <v>5236</v>
      </c>
      <c r="K46" s="522">
        <f t="shared" si="6"/>
        <v>5236</v>
      </c>
      <c r="L46" s="154"/>
      <c r="N46" s="154"/>
      <c r="O46" s="154"/>
    </row>
    <row r="47" spans="1:15" s="138" customFormat="1" ht="47.25" x14ac:dyDescent="0.25">
      <c r="A47" s="375" t="s">
        <v>358</v>
      </c>
      <c r="B47" s="191" t="s">
        <v>29</v>
      </c>
      <c r="C47" s="4" t="s">
        <v>49</v>
      </c>
      <c r="D47" s="26" t="s">
        <v>520</v>
      </c>
      <c r="E47" s="326"/>
      <c r="F47" s="159">
        <f t="shared" ref="F47:K47" si="7">F48+F50</f>
        <v>5178</v>
      </c>
      <c r="G47" s="306">
        <f t="shared" si="7"/>
        <v>5178</v>
      </c>
      <c r="H47" s="522">
        <f t="shared" si="7"/>
        <v>5206</v>
      </c>
      <c r="I47" s="522">
        <f t="shared" si="7"/>
        <v>5206</v>
      </c>
      <c r="J47" s="522">
        <f t="shared" si="7"/>
        <v>5236</v>
      </c>
      <c r="K47" s="522">
        <f t="shared" si="7"/>
        <v>5236</v>
      </c>
      <c r="L47" s="154"/>
      <c r="N47" s="154"/>
      <c r="O47" s="154"/>
    </row>
    <row r="48" spans="1:15" s="138" customFormat="1" ht="47.25" x14ac:dyDescent="0.25">
      <c r="A48" s="253" t="s">
        <v>41</v>
      </c>
      <c r="B48" s="191" t="s">
        <v>29</v>
      </c>
      <c r="C48" s="4" t="s">
        <v>49</v>
      </c>
      <c r="D48" s="26" t="s">
        <v>520</v>
      </c>
      <c r="E48" s="325">
        <v>100</v>
      </c>
      <c r="F48" s="159">
        <f t="shared" ref="F48:K48" si="8">F49</f>
        <v>4651.3999999999996</v>
      </c>
      <c r="G48" s="306">
        <f t="shared" si="8"/>
        <v>4651.3999999999996</v>
      </c>
      <c r="H48" s="522">
        <f t="shared" si="8"/>
        <v>4659.6000000000004</v>
      </c>
      <c r="I48" s="522">
        <f t="shared" si="8"/>
        <v>4659.6000000000004</v>
      </c>
      <c r="J48" s="522">
        <f t="shared" si="8"/>
        <v>4669.1000000000004</v>
      </c>
      <c r="K48" s="522">
        <f t="shared" si="8"/>
        <v>4669.1000000000004</v>
      </c>
      <c r="L48" s="154"/>
      <c r="N48" s="154"/>
      <c r="O48" s="154"/>
    </row>
    <row r="49" spans="1:15" s="138" customFormat="1" x14ac:dyDescent="0.25">
      <c r="A49" s="253" t="s">
        <v>96</v>
      </c>
      <c r="B49" s="191" t="s">
        <v>29</v>
      </c>
      <c r="C49" s="4" t="s">
        <v>49</v>
      </c>
      <c r="D49" s="26" t="s">
        <v>520</v>
      </c>
      <c r="E49" s="326">
        <v>120</v>
      </c>
      <c r="F49" s="159">
        <f>'ведом. 2025-2027'!AD27</f>
        <v>4651.3999999999996</v>
      </c>
      <c r="G49" s="306">
        <f>F49</f>
        <v>4651.3999999999996</v>
      </c>
      <c r="H49" s="522">
        <f>'ведом. 2025-2027'!AE27</f>
        <v>4659.6000000000004</v>
      </c>
      <c r="I49" s="522">
        <f>H49</f>
        <v>4659.6000000000004</v>
      </c>
      <c r="J49" s="522">
        <f>'ведом. 2025-2027'!AF27</f>
        <v>4669.1000000000004</v>
      </c>
      <c r="K49" s="522">
        <f>J49</f>
        <v>4669.1000000000004</v>
      </c>
      <c r="L49" s="154"/>
      <c r="N49" s="154"/>
      <c r="O49" s="154"/>
    </row>
    <row r="50" spans="1:15" s="138" customFormat="1" x14ac:dyDescent="0.25">
      <c r="A50" s="253" t="s">
        <v>120</v>
      </c>
      <c r="B50" s="191" t="s">
        <v>29</v>
      </c>
      <c r="C50" s="4" t="s">
        <v>49</v>
      </c>
      <c r="D50" s="26" t="s">
        <v>520</v>
      </c>
      <c r="E50" s="326">
        <v>200</v>
      </c>
      <c r="F50" s="159">
        <f t="shared" ref="F50:K50" si="9">F51</f>
        <v>526.6</v>
      </c>
      <c r="G50" s="306">
        <f t="shared" si="9"/>
        <v>526.6</v>
      </c>
      <c r="H50" s="522">
        <f t="shared" si="9"/>
        <v>546.4</v>
      </c>
      <c r="I50" s="522">
        <f t="shared" si="9"/>
        <v>546.4</v>
      </c>
      <c r="J50" s="522">
        <f t="shared" si="9"/>
        <v>566.9</v>
      </c>
      <c r="K50" s="522">
        <f t="shared" si="9"/>
        <v>566.9</v>
      </c>
      <c r="L50" s="154"/>
      <c r="N50" s="154"/>
      <c r="O50" s="154"/>
    </row>
    <row r="51" spans="1:15" s="138" customFormat="1" ht="31.5" x14ac:dyDescent="0.25">
      <c r="A51" s="253" t="s">
        <v>52</v>
      </c>
      <c r="B51" s="191" t="s">
        <v>29</v>
      </c>
      <c r="C51" s="4" t="s">
        <v>49</v>
      </c>
      <c r="D51" s="26" t="s">
        <v>520</v>
      </c>
      <c r="E51" s="326">
        <v>240</v>
      </c>
      <c r="F51" s="159">
        <f>'ведом. 2025-2027'!AD29</f>
        <v>526.6</v>
      </c>
      <c r="G51" s="306">
        <f>F51</f>
        <v>526.6</v>
      </c>
      <c r="H51" s="522">
        <f>'ведом. 2025-2027'!AE29</f>
        <v>546.4</v>
      </c>
      <c r="I51" s="522">
        <f>H51</f>
        <v>546.4</v>
      </c>
      <c r="J51" s="522">
        <f>'ведом. 2025-2027'!AF29</f>
        <v>566.9</v>
      </c>
      <c r="K51" s="522">
        <f>J51</f>
        <v>566.9</v>
      </c>
      <c r="L51" s="154"/>
      <c r="N51" s="154"/>
      <c r="O51" s="154"/>
    </row>
    <row r="52" spans="1:15" s="177" customFormat="1" ht="31.5" x14ac:dyDescent="0.25">
      <c r="A52" s="253" t="s">
        <v>567</v>
      </c>
      <c r="B52" s="191" t="s">
        <v>29</v>
      </c>
      <c r="C52" s="4" t="s">
        <v>49</v>
      </c>
      <c r="D52" s="309" t="s">
        <v>570</v>
      </c>
      <c r="E52" s="326"/>
      <c r="F52" s="159">
        <f>F53</f>
        <v>70</v>
      </c>
      <c r="G52" s="306"/>
      <c r="H52" s="522">
        <f t="shared" ref="H52:J55" si="10">H53</f>
        <v>0</v>
      </c>
      <c r="I52" s="522"/>
      <c r="J52" s="522">
        <f t="shared" si="10"/>
        <v>0</v>
      </c>
      <c r="K52" s="522"/>
      <c r="L52" s="154"/>
      <c r="N52" s="154"/>
      <c r="O52" s="154"/>
    </row>
    <row r="53" spans="1:15" s="177" customFormat="1" ht="31.5" x14ac:dyDescent="0.25">
      <c r="A53" s="376" t="s">
        <v>568</v>
      </c>
      <c r="B53" s="191" t="s">
        <v>29</v>
      </c>
      <c r="C53" s="4" t="s">
        <v>49</v>
      </c>
      <c r="D53" s="309" t="s">
        <v>571</v>
      </c>
      <c r="E53" s="326"/>
      <c r="F53" s="159">
        <f>F54</f>
        <v>70</v>
      </c>
      <c r="G53" s="306"/>
      <c r="H53" s="522">
        <f t="shared" si="10"/>
        <v>0</v>
      </c>
      <c r="I53" s="522"/>
      <c r="J53" s="522">
        <f t="shared" si="10"/>
        <v>0</v>
      </c>
      <c r="K53" s="522"/>
      <c r="L53" s="154"/>
      <c r="N53" s="154"/>
      <c r="O53" s="154"/>
    </row>
    <row r="54" spans="1:15" s="177" customFormat="1" ht="31.5" x14ac:dyDescent="0.25">
      <c r="A54" s="376" t="s">
        <v>569</v>
      </c>
      <c r="B54" s="191" t="s">
        <v>29</v>
      </c>
      <c r="C54" s="4" t="s">
        <v>49</v>
      </c>
      <c r="D54" s="309" t="s">
        <v>572</v>
      </c>
      <c r="E54" s="326"/>
      <c r="F54" s="159">
        <f>F55</f>
        <v>70</v>
      </c>
      <c r="G54" s="306"/>
      <c r="H54" s="522">
        <f t="shared" si="10"/>
        <v>0</v>
      </c>
      <c r="I54" s="522"/>
      <c r="J54" s="522">
        <f t="shared" si="10"/>
        <v>0</v>
      </c>
      <c r="K54" s="522"/>
      <c r="L54" s="154"/>
      <c r="N54" s="154"/>
      <c r="O54" s="154"/>
    </row>
    <row r="55" spans="1:15" s="177" customFormat="1" x14ac:dyDescent="0.25">
      <c r="A55" s="253" t="s">
        <v>120</v>
      </c>
      <c r="B55" s="191" t="s">
        <v>29</v>
      </c>
      <c r="C55" s="4" t="s">
        <v>49</v>
      </c>
      <c r="D55" s="309" t="s">
        <v>572</v>
      </c>
      <c r="E55" s="326">
        <v>200</v>
      </c>
      <c r="F55" s="159">
        <f>F56</f>
        <v>70</v>
      </c>
      <c r="G55" s="306"/>
      <c r="H55" s="522">
        <f t="shared" si="10"/>
        <v>0</v>
      </c>
      <c r="I55" s="522"/>
      <c r="J55" s="522">
        <f t="shared" si="10"/>
        <v>0</v>
      </c>
      <c r="K55" s="522"/>
      <c r="L55" s="154"/>
      <c r="N55" s="154"/>
      <c r="O55" s="154"/>
    </row>
    <row r="56" spans="1:15" s="177" customFormat="1" ht="31.5" x14ac:dyDescent="0.25">
      <c r="A56" s="253" t="s">
        <v>52</v>
      </c>
      <c r="B56" s="191" t="s">
        <v>29</v>
      </c>
      <c r="C56" s="4" t="s">
        <v>49</v>
      </c>
      <c r="D56" s="309" t="s">
        <v>572</v>
      </c>
      <c r="E56" s="326">
        <v>240</v>
      </c>
      <c r="F56" s="159">
        <f>'ведом. 2025-2027'!AD34</f>
        <v>70</v>
      </c>
      <c r="G56" s="306"/>
      <c r="H56" s="522">
        <f>'ведом. 2025-2027'!AE34</f>
        <v>0</v>
      </c>
      <c r="I56" s="522"/>
      <c r="J56" s="522">
        <f>'ведом. 2025-2027'!AF34</f>
        <v>0</v>
      </c>
      <c r="K56" s="522"/>
      <c r="L56" s="154"/>
      <c r="N56" s="154"/>
      <c r="O56" s="154"/>
    </row>
    <row r="57" spans="1:15" s="177" customFormat="1" x14ac:dyDescent="0.25">
      <c r="A57" s="255" t="s">
        <v>186</v>
      </c>
      <c r="B57" s="191" t="s">
        <v>29</v>
      </c>
      <c r="C57" s="4" t="s">
        <v>49</v>
      </c>
      <c r="D57" s="156" t="s">
        <v>112</v>
      </c>
      <c r="E57" s="326"/>
      <c r="F57" s="159">
        <f>F58</f>
        <v>112724.7</v>
      </c>
      <c r="G57" s="306"/>
      <c r="H57" s="522">
        <f>H58</f>
        <v>92666</v>
      </c>
      <c r="I57" s="522"/>
      <c r="J57" s="522">
        <f>J58</f>
        <v>92549</v>
      </c>
      <c r="K57" s="522"/>
      <c r="L57" s="154"/>
      <c r="N57" s="154"/>
      <c r="O57" s="154"/>
    </row>
    <row r="58" spans="1:15" s="138" customFormat="1" x14ac:dyDescent="0.25">
      <c r="A58" s="255" t="s">
        <v>189</v>
      </c>
      <c r="B58" s="191" t="s">
        <v>29</v>
      </c>
      <c r="C58" s="4" t="s">
        <v>49</v>
      </c>
      <c r="D58" s="156" t="s">
        <v>190</v>
      </c>
      <c r="E58" s="326"/>
      <c r="F58" s="159">
        <f>F59+F74</f>
        <v>112724.7</v>
      </c>
      <c r="G58" s="306"/>
      <c r="H58" s="522">
        <f>H59+H74</f>
        <v>92666</v>
      </c>
      <c r="I58" s="522"/>
      <c r="J58" s="522">
        <f>J59+J74</f>
        <v>92549</v>
      </c>
      <c r="K58" s="522"/>
      <c r="L58" s="154"/>
      <c r="N58" s="154"/>
      <c r="O58" s="154"/>
    </row>
    <row r="59" spans="1:15" s="138" customFormat="1" ht="31.5" x14ac:dyDescent="0.25">
      <c r="A59" s="255" t="s">
        <v>191</v>
      </c>
      <c r="B59" s="191" t="s">
        <v>29</v>
      </c>
      <c r="C59" s="4" t="s">
        <v>49</v>
      </c>
      <c r="D59" s="156" t="s">
        <v>192</v>
      </c>
      <c r="E59" s="326"/>
      <c r="F59" s="159">
        <f>F60</f>
        <v>112210.7</v>
      </c>
      <c r="G59" s="306"/>
      <c r="H59" s="522">
        <f>H60</f>
        <v>92283</v>
      </c>
      <c r="I59" s="522"/>
      <c r="J59" s="522">
        <f>J60</f>
        <v>92283</v>
      </c>
      <c r="K59" s="522"/>
      <c r="L59" s="154"/>
      <c r="N59" s="154"/>
      <c r="O59" s="154"/>
    </row>
    <row r="60" spans="1:15" s="138" customFormat="1" x14ac:dyDescent="0.25">
      <c r="A60" s="255" t="s">
        <v>195</v>
      </c>
      <c r="B60" s="191" t="s">
        <v>29</v>
      </c>
      <c r="C60" s="4" t="s">
        <v>49</v>
      </c>
      <c r="D60" s="156" t="s">
        <v>196</v>
      </c>
      <c r="E60" s="326"/>
      <c r="F60" s="159">
        <f>F61+F68+F71</f>
        <v>112210.7</v>
      </c>
      <c r="G60" s="306"/>
      <c r="H60" s="522">
        <f>H61+H68+H71</f>
        <v>92283</v>
      </c>
      <c r="I60" s="522"/>
      <c r="J60" s="522">
        <f>J61+J68+J71</f>
        <v>92283</v>
      </c>
      <c r="K60" s="522"/>
      <c r="L60" s="154"/>
      <c r="N60" s="154"/>
      <c r="O60" s="154"/>
    </row>
    <row r="61" spans="1:15" s="138" customFormat="1" ht="31.5" x14ac:dyDescent="0.25">
      <c r="A61" s="382" t="s">
        <v>197</v>
      </c>
      <c r="B61" s="184" t="s">
        <v>29</v>
      </c>
      <c r="C61" s="187" t="s">
        <v>49</v>
      </c>
      <c r="D61" s="156" t="s">
        <v>198</v>
      </c>
      <c r="E61" s="326"/>
      <c r="F61" s="159">
        <f>F64+F62+F66</f>
        <v>11242.3</v>
      </c>
      <c r="G61" s="522"/>
      <c r="H61" s="522">
        <f t="shared" ref="H61:J61" si="11">H64+H62+H66</f>
        <v>9487.2999999999993</v>
      </c>
      <c r="I61" s="522"/>
      <c r="J61" s="522">
        <f t="shared" si="11"/>
        <v>9487.2999999999993</v>
      </c>
      <c r="K61" s="522"/>
      <c r="L61" s="154"/>
      <c r="N61" s="154"/>
      <c r="O61" s="154"/>
    </row>
    <row r="62" spans="1:15" s="177" customFormat="1" ht="47.25" x14ac:dyDescent="0.25">
      <c r="A62" s="375" t="s">
        <v>41</v>
      </c>
      <c r="B62" s="191" t="s">
        <v>29</v>
      </c>
      <c r="C62" s="4" t="s">
        <v>49</v>
      </c>
      <c r="D62" s="156" t="s">
        <v>198</v>
      </c>
      <c r="E62" s="325">
        <v>100</v>
      </c>
      <c r="F62" s="159">
        <f>F63</f>
        <v>50</v>
      </c>
      <c r="G62" s="159"/>
      <c r="H62" s="522">
        <f>H63</f>
        <v>50</v>
      </c>
      <c r="I62" s="522"/>
      <c r="J62" s="522">
        <f>J63</f>
        <v>50</v>
      </c>
      <c r="K62" s="522"/>
      <c r="L62" s="154"/>
      <c r="N62" s="154"/>
      <c r="O62" s="154"/>
    </row>
    <row r="63" spans="1:15" s="177" customFormat="1" x14ac:dyDescent="0.25">
      <c r="A63" s="375" t="s">
        <v>96</v>
      </c>
      <c r="B63" s="191" t="s">
        <v>29</v>
      </c>
      <c r="C63" s="4" t="s">
        <v>49</v>
      </c>
      <c r="D63" s="156" t="s">
        <v>198</v>
      </c>
      <c r="E63" s="326">
        <v>120</v>
      </c>
      <c r="F63" s="159">
        <f>'ведом. 2025-2027'!AD41</f>
        <v>50</v>
      </c>
      <c r="G63" s="306"/>
      <c r="H63" s="522">
        <f>'ведом. 2025-2027'!AE41</f>
        <v>50</v>
      </c>
      <c r="I63" s="522"/>
      <c r="J63" s="522">
        <f>'ведом. 2025-2027'!AF41</f>
        <v>50</v>
      </c>
      <c r="K63" s="522"/>
      <c r="L63" s="154"/>
      <c r="N63" s="154"/>
      <c r="O63" s="154"/>
    </row>
    <row r="64" spans="1:15" s="138" customFormat="1" x14ac:dyDescent="0.25">
      <c r="A64" s="375" t="s">
        <v>120</v>
      </c>
      <c r="B64" s="191" t="s">
        <v>29</v>
      </c>
      <c r="C64" s="4" t="s">
        <v>49</v>
      </c>
      <c r="D64" s="156" t="s">
        <v>198</v>
      </c>
      <c r="E64" s="326">
        <v>200</v>
      </c>
      <c r="F64" s="159">
        <f>F65</f>
        <v>11192.199999999999</v>
      </c>
      <c r="G64" s="306"/>
      <c r="H64" s="522">
        <f>H65</f>
        <v>9437.2999999999993</v>
      </c>
      <c r="I64" s="522"/>
      <c r="J64" s="522">
        <f>J65</f>
        <v>9437.2999999999993</v>
      </c>
      <c r="K64" s="522"/>
      <c r="L64" s="154"/>
      <c r="N64" s="154"/>
      <c r="O64" s="154"/>
    </row>
    <row r="65" spans="1:15" s="138" customFormat="1" ht="31.5" x14ac:dyDescent="0.25">
      <c r="A65" s="375" t="s">
        <v>52</v>
      </c>
      <c r="B65" s="191" t="s">
        <v>29</v>
      </c>
      <c r="C65" s="4" t="s">
        <v>49</v>
      </c>
      <c r="D65" s="156" t="s">
        <v>198</v>
      </c>
      <c r="E65" s="326">
        <v>240</v>
      </c>
      <c r="F65" s="159">
        <f>'ведом. 2025-2027'!AD43</f>
        <v>11192.199999999999</v>
      </c>
      <c r="G65" s="306"/>
      <c r="H65" s="522">
        <f>'ведом. 2025-2027'!AE43</f>
        <v>9437.2999999999993</v>
      </c>
      <c r="I65" s="522"/>
      <c r="J65" s="522">
        <f>'ведом. 2025-2027'!AF43</f>
        <v>9437.2999999999993</v>
      </c>
      <c r="K65" s="522"/>
      <c r="L65" s="154"/>
      <c r="N65" s="154"/>
      <c r="O65" s="154"/>
    </row>
    <row r="66" spans="1:15" s="519" customFormat="1" x14ac:dyDescent="0.25">
      <c r="A66" s="451" t="s">
        <v>42</v>
      </c>
      <c r="B66" s="191" t="s">
        <v>29</v>
      </c>
      <c r="C66" s="516" t="s">
        <v>49</v>
      </c>
      <c r="D66" s="156" t="s">
        <v>198</v>
      </c>
      <c r="E66" s="326">
        <v>800</v>
      </c>
      <c r="F66" s="522">
        <f>F67</f>
        <v>0.1</v>
      </c>
      <c r="G66" s="522"/>
      <c r="H66" s="522">
        <f t="shared" ref="H66:J66" si="12">H67</f>
        <v>0</v>
      </c>
      <c r="I66" s="522"/>
      <c r="J66" s="522">
        <f t="shared" si="12"/>
        <v>0</v>
      </c>
      <c r="K66" s="522"/>
      <c r="L66" s="521"/>
      <c r="N66" s="521"/>
      <c r="O66" s="521"/>
    </row>
    <row r="67" spans="1:15" s="519" customFormat="1" x14ac:dyDescent="0.25">
      <c r="A67" s="451" t="s">
        <v>57</v>
      </c>
      <c r="B67" s="191" t="s">
        <v>29</v>
      </c>
      <c r="C67" s="516" t="s">
        <v>49</v>
      </c>
      <c r="D67" s="156" t="s">
        <v>198</v>
      </c>
      <c r="E67" s="326">
        <v>850</v>
      </c>
      <c r="F67" s="522">
        <f>'ведом. 2025-2027'!AD45</f>
        <v>0.1</v>
      </c>
      <c r="G67" s="524"/>
      <c r="H67" s="522">
        <f>'ведом. 2025-2027'!AE45</f>
        <v>0</v>
      </c>
      <c r="I67" s="522"/>
      <c r="J67" s="522">
        <f>'ведом. 2025-2027'!AF45</f>
        <v>0</v>
      </c>
      <c r="K67" s="522"/>
      <c r="L67" s="521"/>
      <c r="N67" s="521"/>
      <c r="O67" s="521"/>
    </row>
    <row r="68" spans="1:15" s="138" customFormat="1" ht="31.5" x14ac:dyDescent="0.25">
      <c r="A68" s="375" t="s">
        <v>199</v>
      </c>
      <c r="B68" s="191" t="s">
        <v>29</v>
      </c>
      <c r="C68" s="4" t="s">
        <v>49</v>
      </c>
      <c r="D68" s="156" t="s">
        <v>200</v>
      </c>
      <c r="E68" s="325"/>
      <c r="F68" s="159">
        <f>F69</f>
        <v>28421.4</v>
      </c>
      <c r="G68" s="306"/>
      <c r="H68" s="522">
        <f>H69</f>
        <v>28421.4</v>
      </c>
      <c r="I68" s="522"/>
      <c r="J68" s="522">
        <f>J69</f>
        <v>28421.4</v>
      </c>
      <c r="K68" s="522"/>
      <c r="L68" s="154"/>
      <c r="N68" s="154"/>
      <c r="O68" s="154"/>
    </row>
    <row r="69" spans="1:15" s="138" customFormat="1" ht="47.25" x14ac:dyDescent="0.25">
      <c r="A69" s="375" t="s">
        <v>41</v>
      </c>
      <c r="B69" s="191" t="s">
        <v>29</v>
      </c>
      <c r="C69" s="4" t="s">
        <v>49</v>
      </c>
      <c r="D69" s="156" t="s">
        <v>200</v>
      </c>
      <c r="E69" s="325">
        <v>100</v>
      </c>
      <c r="F69" s="159">
        <f>F70</f>
        <v>28421.4</v>
      </c>
      <c r="G69" s="306"/>
      <c r="H69" s="522">
        <f>H70</f>
        <v>28421.4</v>
      </c>
      <c r="I69" s="522"/>
      <c r="J69" s="522">
        <f>J70</f>
        <v>28421.4</v>
      </c>
      <c r="K69" s="522"/>
      <c r="L69" s="154"/>
      <c r="N69" s="154"/>
      <c r="O69" s="154"/>
    </row>
    <row r="70" spans="1:15" s="138" customFormat="1" x14ac:dyDescent="0.25">
      <c r="A70" s="375" t="s">
        <v>96</v>
      </c>
      <c r="B70" s="191" t="s">
        <v>29</v>
      </c>
      <c r="C70" s="4" t="s">
        <v>49</v>
      </c>
      <c r="D70" s="156" t="s">
        <v>200</v>
      </c>
      <c r="E70" s="326">
        <v>120</v>
      </c>
      <c r="F70" s="159">
        <f>'ведом. 2025-2027'!AD48</f>
        <v>28421.4</v>
      </c>
      <c r="G70" s="306"/>
      <c r="H70" s="522">
        <f>'ведом. 2025-2027'!AE48</f>
        <v>28421.4</v>
      </c>
      <c r="I70" s="522"/>
      <c r="J70" s="522">
        <f>'ведом. 2025-2027'!AF48</f>
        <v>28421.4</v>
      </c>
      <c r="K70" s="522"/>
      <c r="L70" s="154"/>
      <c r="N70" s="154"/>
      <c r="O70" s="154"/>
    </row>
    <row r="71" spans="1:15" s="138" customFormat="1" ht="31.5" x14ac:dyDescent="0.25">
      <c r="A71" s="375" t="s">
        <v>201</v>
      </c>
      <c r="B71" s="191" t="s">
        <v>29</v>
      </c>
      <c r="C71" s="4" t="s">
        <v>49</v>
      </c>
      <c r="D71" s="156" t="s">
        <v>202</v>
      </c>
      <c r="E71" s="325"/>
      <c r="F71" s="159">
        <f>F72</f>
        <v>72547</v>
      </c>
      <c r="G71" s="306"/>
      <c r="H71" s="522">
        <f>H72</f>
        <v>54374.3</v>
      </c>
      <c r="I71" s="522"/>
      <c r="J71" s="522">
        <f>J72</f>
        <v>54374.3</v>
      </c>
      <c r="K71" s="522"/>
      <c r="L71" s="154"/>
      <c r="N71" s="154"/>
      <c r="O71" s="154"/>
    </row>
    <row r="72" spans="1:15" s="138" customFormat="1" ht="47.25" x14ac:dyDescent="0.25">
      <c r="A72" s="375" t="s">
        <v>41</v>
      </c>
      <c r="B72" s="191" t="s">
        <v>29</v>
      </c>
      <c r="C72" s="4" t="s">
        <v>49</v>
      </c>
      <c r="D72" s="156" t="s">
        <v>202</v>
      </c>
      <c r="E72" s="325">
        <v>100</v>
      </c>
      <c r="F72" s="159">
        <f>F73</f>
        <v>72547</v>
      </c>
      <c r="G72" s="306"/>
      <c r="H72" s="522">
        <f>H73</f>
        <v>54374.3</v>
      </c>
      <c r="I72" s="522"/>
      <c r="J72" s="522">
        <f>J73</f>
        <v>54374.3</v>
      </c>
      <c r="K72" s="522"/>
      <c r="L72" s="154"/>
      <c r="N72" s="154"/>
      <c r="O72" s="154"/>
    </row>
    <row r="73" spans="1:15" s="138" customFormat="1" x14ac:dyDescent="0.25">
      <c r="A73" s="375" t="s">
        <v>96</v>
      </c>
      <c r="B73" s="191" t="s">
        <v>29</v>
      </c>
      <c r="C73" s="4" t="s">
        <v>49</v>
      </c>
      <c r="D73" s="156" t="s">
        <v>202</v>
      </c>
      <c r="E73" s="326">
        <v>120</v>
      </c>
      <c r="F73" s="159">
        <f>'ведом. 2025-2027'!AD51</f>
        <v>72547</v>
      </c>
      <c r="G73" s="306"/>
      <c r="H73" s="522">
        <f>'ведом. 2025-2027'!AE51</f>
        <v>54374.3</v>
      </c>
      <c r="I73" s="522"/>
      <c r="J73" s="522">
        <f>'ведом. 2025-2027'!AF51</f>
        <v>54374.3</v>
      </c>
      <c r="K73" s="522"/>
      <c r="L73" s="154"/>
      <c r="N73" s="154"/>
      <c r="O73" s="154"/>
    </row>
    <row r="74" spans="1:15" s="177" customFormat="1" ht="31.5" x14ac:dyDescent="0.25">
      <c r="A74" s="253" t="s">
        <v>534</v>
      </c>
      <c r="B74" s="191" t="s">
        <v>29</v>
      </c>
      <c r="C74" s="4" t="s">
        <v>49</v>
      </c>
      <c r="D74" s="281" t="s">
        <v>535</v>
      </c>
      <c r="E74" s="326"/>
      <c r="F74" s="159">
        <f>F75</f>
        <v>514</v>
      </c>
      <c r="G74" s="306"/>
      <c r="H74" s="522">
        <f t="shared" ref="H74:J75" si="13">H75</f>
        <v>383</v>
      </c>
      <c r="I74" s="522"/>
      <c r="J74" s="522">
        <f t="shared" si="13"/>
        <v>266</v>
      </c>
      <c r="K74" s="522"/>
      <c r="L74" s="154"/>
      <c r="N74" s="154"/>
      <c r="O74" s="154"/>
    </row>
    <row r="75" spans="1:15" s="177" customFormat="1" ht="78.75" x14ac:dyDescent="0.25">
      <c r="A75" s="253" t="s">
        <v>406</v>
      </c>
      <c r="B75" s="191" t="s">
        <v>29</v>
      </c>
      <c r="C75" s="4" t="s">
        <v>49</v>
      </c>
      <c r="D75" s="156" t="s">
        <v>536</v>
      </c>
      <c r="E75" s="326"/>
      <c r="F75" s="159">
        <f>F76</f>
        <v>514</v>
      </c>
      <c r="G75" s="306"/>
      <c r="H75" s="522">
        <f t="shared" si="13"/>
        <v>383</v>
      </c>
      <c r="I75" s="522"/>
      <c r="J75" s="522">
        <f t="shared" si="13"/>
        <v>266</v>
      </c>
      <c r="K75" s="522"/>
      <c r="L75" s="154"/>
      <c r="N75" s="154"/>
      <c r="O75" s="154"/>
    </row>
    <row r="76" spans="1:15" s="177" customFormat="1" x14ac:dyDescent="0.25">
      <c r="A76" s="253" t="s">
        <v>120</v>
      </c>
      <c r="B76" s="191" t="s">
        <v>29</v>
      </c>
      <c r="C76" s="4" t="s">
        <v>49</v>
      </c>
      <c r="D76" s="156" t="s">
        <v>536</v>
      </c>
      <c r="E76" s="326">
        <v>200</v>
      </c>
      <c r="F76" s="159">
        <f>F77</f>
        <v>514</v>
      </c>
      <c r="G76" s="306"/>
      <c r="H76" s="522">
        <f>H77</f>
        <v>383</v>
      </c>
      <c r="I76" s="522"/>
      <c r="J76" s="522">
        <f>J77</f>
        <v>266</v>
      </c>
      <c r="K76" s="522"/>
      <c r="L76" s="154"/>
      <c r="N76" s="154"/>
      <c r="O76" s="154"/>
    </row>
    <row r="77" spans="1:15" s="177" customFormat="1" ht="31.5" x14ac:dyDescent="0.25">
      <c r="A77" s="253" t="s">
        <v>52</v>
      </c>
      <c r="B77" s="191" t="s">
        <v>29</v>
      </c>
      <c r="C77" s="4" t="s">
        <v>49</v>
      </c>
      <c r="D77" s="156" t="s">
        <v>536</v>
      </c>
      <c r="E77" s="326">
        <v>240</v>
      </c>
      <c r="F77" s="159">
        <f>'ведом. 2025-2027'!AD55</f>
        <v>514</v>
      </c>
      <c r="G77" s="306"/>
      <c r="H77" s="522">
        <f>'ведом. 2025-2027'!AE55</f>
        <v>383</v>
      </c>
      <c r="I77" s="522"/>
      <c r="J77" s="522">
        <f>'ведом. 2025-2027'!AF55</f>
        <v>266</v>
      </c>
      <c r="K77" s="522"/>
      <c r="L77" s="154"/>
      <c r="N77" s="154"/>
      <c r="O77" s="154"/>
    </row>
    <row r="78" spans="1:15" s="138" customFormat="1" ht="31.5" x14ac:dyDescent="0.25">
      <c r="A78" s="255" t="s">
        <v>298</v>
      </c>
      <c r="B78" s="191" t="s">
        <v>29</v>
      </c>
      <c r="C78" s="4" t="s">
        <v>49</v>
      </c>
      <c r="D78" s="156" t="s">
        <v>132</v>
      </c>
      <c r="E78" s="326"/>
      <c r="F78" s="159">
        <f>F79</f>
        <v>9408.4</v>
      </c>
      <c r="G78" s="306"/>
      <c r="H78" s="522">
        <f>H79</f>
        <v>3000</v>
      </c>
      <c r="I78" s="522"/>
      <c r="J78" s="522">
        <f>J79</f>
        <v>3000</v>
      </c>
      <c r="K78" s="522"/>
      <c r="L78" s="154"/>
      <c r="N78" s="154"/>
      <c r="O78" s="154"/>
    </row>
    <row r="79" spans="1:15" s="138" customFormat="1" ht="47.25" x14ac:dyDescent="0.25">
      <c r="A79" s="255" t="s">
        <v>299</v>
      </c>
      <c r="B79" s="191" t="s">
        <v>29</v>
      </c>
      <c r="C79" s="4" t="s">
        <v>49</v>
      </c>
      <c r="D79" s="156" t="s">
        <v>300</v>
      </c>
      <c r="E79" s="326"/>
      <c r="F79" s="159">
        <f>F80</f>
        <v>9408.4</v>
      </c>
      <c r="G79" s="306"/>
      <c r="H79" s="522">
        <f>H80</f>
        <v>3000</v>
      </c>
      <c r="I79" s="522"/>
      <c r="J79" s="522">
        <f>J80</f>
        <v>3000</v>
      </c>
      <c r="K79" s="522"/>
      <c r="L79" s="154"/>
      <c r="N79" s="154"/>
      <c r="O79" s="154"/>
    </row>
    <row r="80" spans="1:15" s="138" customFormat="1" ht="31.5" x14ac:dyDescent="0.25">
      <c r="A80" s="278" t="s">
        <v>301</v>
      </c>
      <c r="B80" s="191" t="s">
        <v>29</v>
      </c>
      <c r="C80" s="4" t="s">
        <v>49</v>
      </c>
      <c r="D80" s="156" t="s">
        <v>302</v>
      </c>
      <c r="E80" s="326"/>
      <c r="F80" s="159">
        <f>F81</f>
        <v>9408.4</v>
      </c>
      <c r="G80" s="306"/>
      <c r="H80" s="522">
        <f>H81</f>
        <v>3000</v>
      </c>
      <c r="I80" s="522"/>
      <c r="J80" s="522">
        <f>J81</f>
        <v>3000</v>
      </c>
      <c r="K80" s="522"/>
      <c r="L80" s="154"/>
      <c r="N80" s="154"/>
      <c r="O80" s="154"/>
    </row>
    <row r="81" spans="1:15" s="138" customFormat="1" ht="94.5" x14ac:dyDescent="0.25">
      <c r="A81" s="278" t="s">
        <v>677</v>
      </c>
      <c r="B81" s="191" t="s">
        <v>29</v>
      </c>
      <c r="C81" s="4" t="s">
        <v>49</v>
      </c>
      <c r="D81" s="281" t="s">
        <v>303</v>
      </c>
      <c r="E81" s="326"/>
      <c r="F81" s="159">
        <f>F82</f>
        <v>9408.4</v>
      </c>
      <c r="G81" s="306"/>
      <c r="H81" s="522">
        <f>H82</f>
        <v>3000</v>
      </c>
      <c r="I81" s="522"/>
      <c r="J81" s="522">
        <f>J82</f>
        <v>3000</v>
      </c>
      <c r="K81" s="522"/>
      <c r="L81" s="154"/>
      <c r="N81" s="154"/>
      <c r="O81" s="154"/>
    </row>
    <row r="82" spans="1:15" s="138" customFormat="1" x14ac:dyDescent="0.25">
      <c r="A82" s="375" t="s">
        <v>120</v>
      </c>
      <c r="B82" s="191" t="s">
        <v>29</v>
      </c>
      <c r="C82" s="4" t="s">
        <v>49</v>
      </c>
      <c r="D82" s="281" t="s">
        <v>303</v>
      </c>
      <c r="E82" s="326">
        <v>200</v>
      </c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31.5" x14ac:dyDescent="0.25">
      <c r="A83" s="375" t="s">
        <v>52</v>
      </c>
      <c r="B83" s="191" t="s">
        <v>29</v>
      </c>
      <c r="C83" s="4" t="s">
        <v>49</v>
      </c>
      <c r="D83" s="281" t="s">
        <v>303</v>
      </c>
      <c r="E83" s="326">
        <v>240</v>
      </c>
      <c r="F83" s="159">
        <f>'ведом. 2025-2027'!AD61</f>
        <v>9408.4</v>
      </c>
      <c r="G83" s="306"/>
      <c r="H83" s="522">
        <f>'ведом. 2025-2027'!AE61</f>
        <v>3000</v>
      </c>
      <c r="I83" s="522"/>
      <c r="J83" s="522">
        <f>'ведом. 2025-2027'!AF61</f>
        <v>3000</v>
      </c>
      <c r="K83" s="522"/>
      <c r="L83" s="154"/>
      <c r="N83" s="154"/>
      <c r="O83" s="154"/>
    </row>
    <row r="84" spans="1:15" s="138" customFormat="1" ht="31.5" x14ac:dyDescent="0.25">
      <c r="A84" s="375" t="s">
        <v>70</v>
      </c>
      <c r="B84" s="191" t="s">
        <v>29</v>
      </c>
      <c r="C84" s="4" t="s">
        <v>95</v>
      </c>
      <c r="D84" s="321"/>
      <c r="E84" s="326"/>
      <c r="F84" s="159">
        <f>F85+F102</f>
        <v>43265.5</v>
      </c>
      <c r="G84" s="159"/>
      <c r="H84" s="522">
        <f>H85+H102</f>
        <v>42805.3</v>
      </c>
      <c r="I84" s="522"/>
      <c r="J84" s="522">
        <f>J85+J102</f>
        <v>43070</v>
      </c>
      <c r="K84" s="522"/>
      <c r="L84" s="154"/>
      <c r="N84" s="154"/>
      <c r="O84" s="154"/>
    </row>
    <row r="85" spans="1:15" s="138" customFormat="1" x14ac:dyDescent="0.25">
      <c r="A85" s="255" t="s">
        <v>186</v>
      </c>
      <c r="B85" s="191" t="s">
        <v>29</v>
      </c>
      <c r="C85" s="4" t="s">
        <v>95</v>
      </c>
      <c r="D85" s="156" t="s">
        <v>112</v>
      </c>
      <c r="E85" s="326"/>
      <c r="F85" s="159">
        <f>F86</f>
        <v>32089.100000000002</v>
      </c>
      <c r="G85" s="306"/>
      <c r="H85" s="522">
        <f>H86</f>
        <v>32041.9</v>
      </c>
      <c r="I85" s="522"/>
      <c r="J85" s="522">
        <f>J86</f>
        <v>32306.600000000002</v>
      </c>
      <c r="K85" s="522"/>
      <c r="L85" s="154"/>
      <c r="N85" s="154"/>
      <c r="O85" s="154"/>
    </row>
    <row r="86" spans="1:15" s="138" customFormat="1" x14ac:dyDescent="0.25">
      <c r="A86" s="255" t="s">
        <v>189</v>
      </c>
      <c r="B86" s="191" t="s">
        <v>29</v>
      </c>
      <c r="C86" s="4" t="s">
        <v>95</v>
      </c>
      <c r="D86" s="156" t="s">
        <v>190</v>
      </c>
      <c r="E86" s="326"/>
      <c r="F86" s="159">
        <f>F87+F98</f>
        <v>32089.100000000002</v>
      </c>
      <c r="G86" s="440"/>
      <c r="H86" s="522">
        <f>H87+H98</f>
        <v>32041.9</v>
      </c>
      <c r="I86" s="522"/>
      <c r="J86" s="522">
        <f>J87+J98</f>
        <v>32306.600000000002</v>
      </c>
      <c r="K86" s="522"/>
      <c r="L86" s="154"/>
      <c r="N86" s="154"/>
      <c r="O86" s="154"/>
    </row>
    <row r="87" spans="1:15" s="138" customFormat="1" ht="31.5" x14ac:dyDescent="0.25">
      <c r="A87" s="255" t="s">
        <v>191</v>
      </c>
      <c r="B87" s="191" t="s">
        <v>29</v>
      </c>
      <c r="C87" s="4" t="s">
        <v>95</v>
      </c>
      <c r="D87" s="156" t="s">
        <v>192</v>
      </c>
      <c r="E87" s="326"/>
      <c r="F87" s="159">
        <f>F88</f>
        <v>31825.4</v>
      </c>
      <c r="G87" s="306"/>
      <c r="H87" s="522">
        <f>H88</f>
        <v>31765.600000000002</v>
      </c>
      <c r="I87" s="522"/>
      <c r="J87" s="522">
        <f>J88</f>
        <v>31765.600000000002</v>
      </c>
      <c r="K87" s="522"/>
      <c r="L87" s="154"/>
      <c r="N87" s="154"/>
      <c r="O87" s="154"/>
    </row>
    <row r="88" spans="1:15" s="138" customFormat="1" x14ac:dyDescent="0.25">
      <c r="A88" s="278" t="s">
        <v>209</v>
      </c>
      <c r="B88" s="191" t="s">
        <v>29</v>
      </c>
      <c r="C88" s="4" t="s">
        <v>95</v>
      </c>
      <c r="D88" s="281" t="s">
        <v>210</v>
      </c>
      <c r="E88" s="326"/>
      <c r="F88" s="159">
        <f>F89+F92+F95</f>
        <v>31825.4</v>
      </c>
      <c r="G88" s="522"/>
      <c r="H88" s="522">
        <f t="shared" ref="H88:J88" si="14">H89+H92+H95</f>
        <v>31765.600000000002</v>
      </c>
      <c r="I88" s="522"/>
      <c r="J88" s="522">
        <f t="shared" si="14"/>
        <v>31765.600000000002</v>
      </c>
      <c r="K88" s="522"/>
      <c r="L88" s="154"/>
      <c r="N88" s="154"/>
      <c r="O88" s="154"/>
    </row>
    <row r="89" spans="1:15" s="138" customFormat="1" ht="31.5" x14ac:dyDescent="0.25">
      <c r="A89" s="375" t="s">
        <v>211</v>
      </c>
      <c r="B89" s="191" t="s">
        <v>29</v>
      </c>
      <c r="C89" s="4" t="s">
        <v>95</v>
      </c>
      <c r="D89" s="281" t="s">
        <v>212</v>
      </c>
      <c r="E89" s="326"/>
      <c r="F89" s="159">
        <f>F90</f>
        <v>3669.3</v>
      </c>
      <c r="G89" s="522"/>
      <c r="H89" s="522">
        <f t="shared" ref="H89:J89" si="15">H90</f>
        <v>3657.8</v>
      </c>
      <c r="I89" s="522"/>
      <c r="J89" s="522">
        <f t="shared" si="15"/>
        <v>3657.8</v>
      </c>
      <c r="K89" s="522"/>
      <c r="L89" s="154"/>
      <c r="N89" s="154"/>
      <c r="O89" s="154"/>
    </row>
    <row r="90" spans="1:15" s="138" customFormat="1" x14ac:dyDescent="0.25">
      <c r="A90" s="375" t="s">
        <v>120</v>
      </c>
      <c r="B90" s="191" t="s">
        <v>29</v>
      </c>
      <c r="C90" s="4" t="s">
        <v>95</v>
      </c>
      <c r="D90" s="281" t="s">
        <v>212</v>
      </c>
      <c r="E90" s="326">
        <v>200</v>
      </c>
      <c r="F90" s="159">
        <f>F91</f>
        <v>3669.3</v>
      </c>
      <c r="G90" s="306"/>
      <c r="H90" s="522">
        <f>H91</f>
        <v>3657.8</v>
      </c>
      <c r="I90" s="522"/>
      <c r="J90" s="522">
        <f>J91</f>
        <v>3657.8</v>
      </c>
      <c r="K90" s="522"/>
      <c r="L90" s="154"/>
      <c r="N90" s="154"/>
      <c r="O90" s="154"/>
    </row>
    <row r="91" spans="1:15" s="138" customFormat="1" ht="31.5" x14ac:dyDescent="0.25">
      <c r="A91" s="375" t="s">
        <v>52</v>
      </c>
      <c r="B91" s="191" t="s">
        <v>29</v>
      </c>
      <c r="C91" s="4" t="s">
        <v>95</v>
      </c>
      <c r="D91" s="281" t="s">
        <v>212</v>
      </c>
      <c r="E91" s="326">
        <v>240</v>
      </c>
      <c r="F91" s="159">
        <f>'ведом. 2025-2027'!AD543</f>
        <v>3669.3</v>
      </c>
      <c r="G91" s="306"/>
      <c r="H91" s="522">
        <f>'ведом. 2025-2027'!AE543</f>
        <v>3657.8</v>
      </c>
      <c r="I91" s="522"/>
      <c r="J91" s="522">
        <f>'ведом. 2025-2027'!AF543</f>
        <v>3657.8</v>
      </c>
      <c r="K91" s="522"/>
      <c r="L91" s="154"/>
      <c r="N91" s="154"/>
      <c r="O91" s="154"/>
    </row>
    <row r="92" spans="1:15" s="138" customFormat="1" ht="31.5" x14ac:dyDescent="0.25">
      <c r="A92" s="375" t="s">
        <v>216</v>
      </c>
      <c r="B92" s="191" t="s">
        <v>29</v>
      </c>
      <c r="C92" s="4" t="s">
        <v>95</v>
      </c>
      <c r="D92" s="26" t="str">
        <f>D93</f>
        <v>12 5 01 00162</v>
      </c>
      <c r="E92" s="326"/>
      <c r="F92" s="159">
        <f>F94</f>
        <v>15536.1</v>
      </c>
      <c r="G92" s="306"/>
      <c r="H92" s="522">
        <f>H94</f>
        <v>15536.1</v>
      </c>
      <c r="I92" s="522"/>
      <c r="J92" s="522">
        <f>J94</f>
        <v>15536.1</v>
      </c>
      <c r="K92" s="522"/>
      <c r="L92" s="154"/>
      <c r="N92" s="154"/>
      <c r="O92" s="154"/>
    </row>
    <row r="93" spans="1:15" s="138" customFormat="1" ht="47.25" x14ac:dyDescent="0.25">
      <c r="A93" s="375" t="s">
        <v>41</v>
      </c>
      <c r="B93" s="191" t="s">
        <v>29</v>
      </c>
      <c r="C93" s="4" t="s">
        <v>95</v>
      </c>
      <c r="D93" s="26" t="str">
        <f>D94</f>
        <v>12 5 01 00162</v>
      </c>
      <c r="E93" s="326">
        <v>100</v>
      </c>
      <c r="F93" s="159">
        <f>F94</f>
        <v>15536.1</v>
      </c>
      <c r="G93" s="306"/>
      <c r="H93" s="522">
        <f>H94</f>
        <v>15536.1</v>
      </c>
      <c r="I93" s="522"/>
      <c r="J93" s="522">
        <f>J94</f>
        <v>15536.1</v>
      </c>
      <c r="K93" s="522"/>
      <c r="L93" s="154"/>
      <c r="N93" s="154"/>
      <c r="O93" s="154"/>
    </row>
    <row r="94" spans="1:15" s="138" customFormat="1" x14ac:dyDescent="0.25">
      <c r="A94" s="375" t="s">
        <v>96</v>
      </c>
      <c r="B94" s="191" t="s">
        <v>29</v>
      </c>
      <c r="C94" s="4" t="s">
        <v>95</v>
      </c>
      <c r="D94" s="281" t="s">
        <v>213</v>
      </c>
      <c r="E94" s="326">
        <v>120</v>
      </c>
      <c r="F94" s="159">
        <f>'ведом. 2025-2027'!AD546</f>
        <v>15536.1</v>
      </c>
      <c r="G94" s="306"/>
      <c r="H94" s="522">
        <f>'ведом. 2025-2027'!AE546</f>
        <v>15536.1</v>
      </c>
      <c r="I94" s="522"/>
      <c r="J94" s="522">
        <f>'ведом. 2025-2027'!AF546</f>
        <v>15536.1</v>
      </c>
      <c r="K94" s="522"/>
      <c r="L94" s="154"/>
      <c r="N94" s="154"/>
      <c r="O94" s="154"/>
    </row>
    <row r="95" spans="1:15" s="138" customFormat="1" ht="31.5" x14ac:dyDescent="0.25">
      <c r="A95" s="375" t="s">
        <v>215</v>
      </c>
      <c r="B95" s="191" t="s">
        <v>29</v>
      </c>
      <c r="C95" s="4" t="s">
        <v>95</v>
      </c>
      <c r="D95" s="26" t="str">
        <f>D96</f>
        <v>12 5 01 00163</v>
      </c>
      <c r="E95" s="326"/>
      <c r="F95" s="159">
        <f>F96</f>
        <v>12620</v>
      </c>
      <c r="G95" s="306"/>
      <c r="H95" s="522">
        <f>H96</f>
        <v>12571.7</v>
      </c>
      <c r="I95" s="522"/>
      <c r="J95" s="522">
        <f>J96</f>
        <v>12571.7</v>
      </c>
      <c r="K95" s="522"/>
      <c r="L95" s="154"/>
      <c r="N95" s="154"/>
      <c r="O95" s="154"/>
    </row>
    <row r="96" spans="1:15" s="138" customFormat="1" ht="47.25" x14ac:dyDescent="0.25">
      <c r="A96" s="375" t="s">
        <v>41</v>
      </c>
      <c r="B96" s="191" t="s">
        <v>29</v>
      </c>
      <c r="C96" s="4" t="s">
        <v>95</v>
      </c>
      <c r="D96" s="26" t="str">
        <f>D97</f>
        <v>12 5 01 00163</v>
      </c>
      <c r="E96" s="326">
        <v>100</v>
      </c>
      <c r="F96" s="159">
        <f>F97</f>
        <v>12620</v>
      </c>
      <c r="G96" s="306"/>
      <c r="H96" s="522">
        <f>H97</f>
        <v>12571.7</v>
      </c>
      <c r="I96" s="522"/>
      <c r="J96" s="522">
        <f>J97</f>
        <v>12571.7</v>
      </c>
      <c r="K96" s="522"/>
      <c r="L96" s="154"/>
      <c r="N96" s="154"/>
      <c r="O96" s="154"/>
    </row>
    <row r="97" spans="1:15" s="138" customFormat="1" x14ac:dyDescent="0.25">
      <c r="A97" s="375" t="s">
        <v>96</v>
      </c>
      <c r="B97" s="191" t="s">
        <v>29</v>
      </c>
      <c r="C97" s="4" t="s">
        <v>95</v>
      </c>
      <c r="D97" s="281" t="s">
        <v>214</v>
      </c>
      <c r="E97" s="326">
        <v>120</v>
      </c>
      <c r="F97" s="159">
        <f>'ведом. 2025-2027'!AD549</f>
        <v>12620</v>
      </c>
      <c r="G97" s="306"/>
      <c r="H97" s="522">
        <f>'ведом. 2025-2027'!AE549</f>
        <v>12571.7</v>
      </c>
      <c r="I97" s="522"/>
      <c r="J97" s="522">
        <f>'ведом. 2025-2027'!AF549</f>
        <v>12571.7</v>
      </c>
      <c r="K97" s="522"/>
      <c r="L97" s="154"/>
      <c r="N97" s="154"/>
      <c r="O97" s="154"/>
    </row>
    <row r="98" spans="1:15" s="438" customFormat="1" ht="31.5" x14ac:dyDescent="0.25">
      <c r="A98" s="253" t="s">
        <v>534</v>
      </c>
      <c r="B98" s="191" t="s">
        <v>29</v>
      </c>
      <c r="C98" s="516" t="s">
        <v>95</v>
      </c>
      <c r="D98" s="313" t="s">
        <v>535</v>
      </c>
      <c r="E98" s="444"/>
      <c r="F98" s="440">
        <f>F99</f>
        <v>263.7</v>
      </c>
      <c r="G98" s="440"/>
      <c r="H98" s="522">
        <f t="shared" ref="H98:J100" si="16">H99</f>
        <v>276.3</v>
      </c>
      <c r="I98" s="522"/>
      <c r="J98" s="522">
        <f t="shared" si="16"/>
        <v>541</v>
      </c>
      <c r="K98" s="522"/>
      <c r="L98" s="154"/>
      <c r="N98" s="154"/>
      <c r="O98" s="154"/>
    </row>
    <row r="99" spans="1:15" s="438" customFormat="1" ht="78.75" x14ac:dyDescent="0.25">
      <c r="A99" s="253" t="s">
        <v>406</v>
      </c>
      <c r="B99" s="191" t="s">
        <v>29</v>
      </c>
      <c r="C99" s="516" t="s">
        <v>95</v>
      </c>
      <c r="D99" s="291" t="s">
        <v>536</v>
      </c>
      <c r="E99" s="444"/>
      <c r="F99" s="440">
        <f>F100</f>
        <v>263.7</v>
      </c>
      <c r="G99" s="440"/>
      <c r="H99" s="522">
        <f t="shared" si="16"/>
        <v>276.3</v>
      </c>
      <c r="I99" s="522"/>
      <c r="J99" s="522">
        <f t="shared" si="16"/>
        <v>541</v>
      </c>
      <c r="K99" s="522"/>
      <c r="L99" s="154"/>
      <c r="N99" s="154"/>
      <c r="O99" s="154"/>
    </row>
    <row r="100" spans="1:15" s="438" customFormat="1" x14ac:dyDescent="0.25">
      <c r="A100" s="253" t="s">
        <v>120</v>
      </c>
      <c r="B100" s="191" t="s">
        <v>29</v>
      </c>
      <c r="C100" s="516" t="s">
        <v>95</v>
      </c>
      <c r="D100" s="291" t="s">
        <v>536</v>
      </c>
      <c r="E100" s="444">
        <v>200</v>
      </c>
      <c r="F100" s="440">
        <f>F101</f>
        <v>263.7</v>
      </c>
      <c r="G100" s="440"/>
      <c r="H100" s="522">
        <f t="shared" si="16"/>
        <v>276.3</v>
      </c>
      <c r="I100" s="522"/>
      <c r="J100" s="522">
        <f t="shared" si="16"/>
        <v>541</v>
      </c>
      <c r="K100" s="522"/>
      <c r="L100" s="154"/>
      <c r="N100" s="154"/>
      <c r="O100" s="154"/>
    </row>
    <row r="101" spans="1:15" s="438" customFormat="1" ht="31.5" x14ac:dyDescent="0.25">
      <c r="A101" s="253" t="s">
        <v>52</v>
      </c>
      <c r="B101" s="191" t="s">
        <v>29</v>
      </c>
      <c r="C101" s="516" t="s">
        <v>95</v>
      </c>
      <c r="D101" s="291" t="s">
        <v>536</v>
      </c>
      <c r="E101" s="444">
        <v>240</v>
      </c>
      <c r="F101" s="440">
        <f>'ведом. 2025-2027'!AD553+'ведом. 2025-2027'!AD1014</f>
        <v>263.7</v>
      </c>
      <c r="G101" s="306"/>
      <c r="H101" s="522">
        <f>'ведом. 2025-2027'!AE553+'ведом. 2025-2027'!AE1014</f>
        <v>276.3</v>
      </c>
      <c r="I101" s="522"/>
      <c r="J101" s="522">
        <f>'ведом. 2025-2027'!AF553+'ведом. 2025-2027'!AF1014</f>
        <v>541</v>
      </c>
      <c r="K101" s="522"/>
      <c r="L101" s="154"/>
      <c r="N101" s="154"/>
      <c r="O101" s="154"/>
    </row>
    <row r="102" spans="1:15" s="138" customFormat="1" ht="31.5" x14ac:dyDescent="0.25">
      <c r="A102" s="255" t="s">
        <v>274</v>
      </c>
      <c r="B102" s="191" t="s">
        <v>29</v>
      </c>
      <c r="C102" s="516" t="s">
        <v>95</v>
      </c>
      <c r="D102" s="156" t="s">
        <v>99</v>
      </c>
      <c r="E102" s="326"/>
      <c r="F102" s="159">
        <f>F103</f>
        <v>11176.400000000001</v>
      </c>
      <c r="G102" s="306"/>
      <c r="H102" s="522">
        <f>H103</f>
        <v>10763.400000000001</v>
      </c>
      <c r="I102" s="522"/>
      <c r="J102" s="522">
        <f>J103</f>
        <v>10763.400000000001</v>
      </c>
      <c r="K102" s="522"/>
      <c r="L102" s="154"/>
      <c r="N102" s="154"/>
      <c r="O102" s="154"/>
    </row>
    <row r="103" spans="1:15" s="138" customFormat="1" x14ac:dyDescent="0.25">
      <c r="A103" s="278" t="s">
        <v>272</v>
      </c>
      <c r="B103" s="191" t="s">
        <v>29</v>
      </c>
      <c r="C103" s="516" t="s">
        <v>95</v>
      </c>
      <c r="D103" s="156" t="s">
        <v>273</v>
      </c>
      <c r="E103" s="326"/>
      <c r="F103" s="159">
        <f>F104+F107+F110+F113</f>
        <v>11176.400000000001</v>
      </c>
      <c r="G103" s="306"/>
      <c r="H103" s="522">
        <f>H104+H107+H110+H113</f>
        <v>10763.400000000001</v>
      </c>
      <c r="I103" s="522"/>
      <c r="J103" s="522">
        <f>J104+J107+J110+J113</f>
        <v>10763.400000000001</v>
      </c>
      <c r="K103" s="522"/>
      <c r="L103" s="154"/>
      <c r="N103" s="154"/>
      <c r="O103" s="154"/>
    </row>
    <row r="104" spans="1:15" s="138" customFormat="1" x14ac:dyDescent="0.25">
      <c r="A104" s="375" t="s">
        <v>275</v>
      </c>
      <c r="B104" s="191" t="s">
        <v>29</v>
      </c>
      <c r="C104" s="4" t="s">
        <v>95</v>
      </c>
      <c r="D104" s="156" t="s">
        <v>276</v>
      </c>
      <c r="E104" s="326"/>
      <c r="F104" s="159">
        <f>F105</f>
        <v>1348.2</v>
      </c>
      <c r="G104" s="306"/>
      <c r="H104" s="522">
        <f>H105</f>
        <v>1348.2</v>
      </c>
      <c r="I104" s="522"/>
      <c r="J104" s="522">
        <f>J105</f>
        <v>1348.2</v>
      </c>
      <c r="K104" s="522"/>
      <c r="L104" s="154"/>
      <c r="N104" s="154"/>
      <c r="O104" s="154"/>
    </row>
    <row r="105" spans="1:15" s="138" customFormat="1" x14ac:dyDescent="0.25">
      <c r="A105" s="375" t="s">
        <v>120</v>
      </c>
      <c r="B105" s="191" t="s">
        <v>29</v>
      </c>
      <c r="C105" s="4" t="s">
        <v>95</v>
      </c>
      <c r="D105" s="156" t="s">
        <v>276</v>
      </c>
      <c r="E105" s="326">
        <v>200</v>
      </c>
      <c r="F105" s="159">
        <f>F106</f>
        <v>1348.2</v>
      </c>
      <c r="G105" s="306"/>
      <c r="H105" s="522">
        <f>H106</f>
        <v>1348.2</v>
      </c>
      <c r="I105" s="522"/>
      <c r="J105" s="522">
        <f>J106</f>
        <v>1348.2</v>
      </c>
      <c r="K105" s="522"/>
      <c r="L105" s="154"/>
      <c r="N105" s="154"/>
      <c r="O105" s="154"/>
    </row>
    <row r="106" spans="1:15" s="138" customFormat="1" ht="31.5" x14ac:dyDescent="0.25">
      <c r="A106" s="375" t="s">
        <v>52</v>
      </c>
      <c r="B106" s="191" t="s">
        <v>29</v>
      </c>
      <c r="C106" s="4" t="s">
        <v>95</v>
      </c>
      <c r="D106" s="156" t="s">
        <v>276</v>
      </c>
      <c r="E106" s="326">
        <v>240</v>
      </c>
      <c r="F106" s="159">
        <f>'ведом. 2025-2027'!AD1019</f>
        <v>1348.2</v>
      </c>
      <c r="G106" s="306"/>
      <c r="H106" s="522">
        <f>'ведом. 2025-2027'!AE1019</f>
        <v>1348.2</v>
      </c>
      <c r="I106" s="522"/>
      <c r="J106" s="522">
        <f>'ведом. 2025-2027'!AF1019</f>
        <v>1348.2</v>
      </c>
      <c r="K106" s="522"/>
      <c r="L106" s="154"/>
      <c r="N106" s="154"/>
      <c r="O106" s="154"/>
    </row>
    <row r="107" spans="1:15" s="138" customFormat="1" ht="31.5" x14ac:dyDescent="0.25">
      <c r="A107" s="375" t="s">
        <v>277</v>
      </c>
      <c r="B107" s="191" t="s">
        <v>29</v>
      </c>
      <c r="C107" s="4" t="s">
        <v>95</v>
      </c>
      <c r="D107" s="156" t="s">
        <v>278</v>
      </c>
      <c r="E107" s="326"/>
      <c r="F107" s="159">
        <f>F108</f>
        <v>2423.4</v>
      </c>
      <c r="G107" s="306"/>
      <c r="H107" s="522">
        <f>H108</f>
        <v>2423.4</v>
      </c>
      <c r="I107" s="522"/>
      <c r="J107" s="522">
        <f>J108</f>
        <v>2423.4</v>
      </c>
      <c r="K107" s="522"/>
      <c r="L107" s="154"/>
      <c r="N107" s="154"/>
      <c r="O107" s="154"/>
    </row>
    <row r="108" spans="1:15" s="138" customFormat="1" ht="47.25" x14ac:dyDescent="0.25">
      <c r="A108" s="375" t="s">
        <v>41</v>
      </c>
      <c r="B108" s="191" t="s">
        <v>29</v>
      </c>
      <c r="C108" s="4" t="s">
        <v>95</v>
      </c>
      <c r="D108" s="156" t="s">
        <v>278</v>
      </c>
      <c r="E108" s="326">
        <v>100</v>
      </c>
      <c r="F108" s="159">
        <f>F109</f>
        <v>2423.4</v>
      </c>
      <c r="G108" s="306"/>
      <c r="H108" s="522">
        <f>H109</f>
        <v>2423.4</v>
      </c>
      <c r="I108" s="522"/>
      <c r="J108" s="522">
        <f>J109</f>
        <v>2423.4</v>
      </c>
      <c r="K108" s="522"/>
      <c r="L108" s="154"/>
      <c r="N108" s="154"/>
      <c r="O108" s="154"/>
    </row>
    <row r="109" spans="1:15" s="138" customFormat="1" x14ac:dyDescent="0.25">
      <c r="A109" s="375" t="s">
        <v>96</v>
      </c>
      <c r="B109" s="191" t="s">
        <v>29</v>
      </c>
      <c r="C109" s="4" t="s">
        <v>95</v>
      </c>
      <c r="D109" s="156" t="s">
        <v>278</v>
      </c>
      <c r="E109" s="326">
        <v>120</v>
      </c>
      <c r="F109" s="159">
        <f>'ведом. 2025-2027'!AD1022</f>
        <v>2423.4</v>
      </c>
      <c r="G109" s="306"/>
      <c r="H109" s="522">
        <f>'ведом. 2025-2027'!AE1022</f>
        <v>2423.4</v>
      </c>
      <c r="I109" s="522"/>
      <c r="J109" s="522">
        <f>'ведом. 2025-2027'!AF1022</f>
        <v>2423.4</v>
      </c>
      <c r="K109" s="522"/>
      <c r="L109" s="154"/>
      <c r="N109" s="154"/>
      <c r="O109" s="154"/>
    </row>
    <row r="110" spans="1:15" s="138" customFormat="1" ht="31.5" x14ac:dyDescent="0.25">
      <c r="A110" s="375" t="s">
        <v>280</v>
      </c>
      <c r="B110" s="191" t="s">
        <v>29</v>
      </c>
      <c r="C110" s="4" t="s">
        <v>95</v>
      </c>
      <c r="D110" s="156" t="s">
        <v>279</v>
      </c>
      <c r="E110" s="326"/>
      <c r="F110" s="159">
        <f>F111</f>
        <v>4460</v>
      </c>
      <c r="G110" s="306"/>
      <c r="H110" s="522">
        <f>H111</f>
        <v>4460</v>
      </c>
      <c r="I110" s="522"/>
      <c r="J110" s="522">
        <f>J111</f>
        <v>4460</v>
      </c>
      <c r="K110" s="522"/>
      <c r="L110" s="154"/>
      <c r="N110" s="154"/>
      <c r="O110" s="154"/>
    </row>
    <row r="111" spans="1:15" s="138" customFormat="1" ht="47.25" x14ac:dyDescent="0.25">
      <c r="A111" s="375" t="s">
        <v>41</v>
      </c>
      <c r="B111" s="191" t="s">
        <v>29</v>
      </c>
      <c r="C111" s="4" t="s">
        <v>95</v>
      </c>
      <c r="D111" s="156" t="s">
        <v>279</v>
      </c>
      <c r="E111" s="326">
        <v>100</v>
      </c>
      <c r="F111" s="159">
        <f>F112</f>
        <v>4460</v>
      </c>
      <c r="G111" s="306"/>
      <c r="H111" s="522">
        <f>H112</f>
        <v>4460</v>
      </c>
      <c r="I111" s="522"/>
      <c r="J111" s="522">
        <f>J112</f>
        <v>4460</v>
      </c>
      <c r="K111" s="522"/>
      <c r="L111" s="154"/>
      <c r="N111" s="154"/>
      <c r="O111" s="154"/>
    </row>
    <row r="112" spans="1:15" s="138" customFormat="1" x14ac:dyDescent="0.25">
      <c r="A112" s="375" t="s">
        <v>96</v>
      </c>
      <c r="B112" s="191" t="s">
        <v>29</v>
      </c>
      <c r="C112" s="4" t="s">
        <v>95</v>
      </c>
      <c r="D112" s="156" t="s">
        <v>279</v>
      </c>
      <c r="E112" s="326">
        <v>120</v>
      </c>
      <c r="F112" s="159">
        <f>'ведом. 2025-2027'!AD1025</f>
        <v>4460</v>
      </c>
      <c r="G112" s="306"/>
      <c r="H112" s="522">
        <f>'ведом. 2025-2027'!AE1025</f>
        <v>4460</v>
      </c>
      <c r="I112" s="522"/>
      <c r="J112" s="522">
        <f>'ведом. 2025-2027'!AF1025</f>
        <v>4460</v>
      </c>
      <c r="K112" s="522"/>
      <c r="L112" s="154"/>
      <c r="N112" s="154"/>
      <c r="O112" s="154"/>
    </row>
    <row r="113" spans="1:15" s="177" customFormat="1" ht="31.5" x14ac:dyDescent="0.25">
      <c r="A113" s="253" t="s">
        <v>403</v>
      </c>
      <c r="B113" s="191" t="s">
        <v>29</v>
      </c>
      <c r="C113" s="4" t="s">
        <v>95</v>
      </c>
      <c r="D113" s="156" t="s">
        <v>404</v>
      </c>
      <c r="E113" s="326"/>
      <c r="F113" s="159">
        <f>F114</f>
        <v>2944.8</v>
      </c>
      <c r="G113" s="306"/>
      <c r="H113" s="522">
        <f>H114</f>
        <v>2531.8000000000002</v>
      </c>
      <c r="I113" s="522"/>
      <c r="J113" s="522">
        <f>J114</f>
        <v>2531.8000000000002</v>
      </c>
      <c r="K113" s="522"/>
      <c r="L113" s="154"/>
      <c r="N113" s="154"/>
      <c r="O113" s="154"/>
    </row>
    <row r="114" spans="1:15" s="177" customFormat="1" ht="47.25" x14ac:dyDescent="0.25">
      <c r="A114" s="253" t="s">
        <v>41</v>
      </c>
      <c r="B114" s="191" t="s">
        <v>29</v>
      </c>
      <c r="C114" s="4" t="s">
        <v>95</v>
      </c>
      <c r="D114" s="156" t="s">
        <v>404</v>
      </c>
      <c r="E114" s="326">
        <v>100</v>
      </c>
      <c r="F114" s="159">
        <f>F115</f>
        <v>2944.8</v>
      </c>
      <c r="G114" s="306"/>
      <c r="H114" s="522">
        <f>H115</f>
        <v>2531.8000000000002</v>
      </c>
      <c r="I114" s="522"/>
      <c r="J114" s="522">
        <f>J115</f>
        <v>2531.8000000000002</v>
      </c>
      <c r="K114" s="522"/>
      <c r="L114" s="154"/>
      <c r="N114" s="154"/>
      <c r="O114" s="154"/>
    </row>
    <row r="115" spans="1:15" s="177" customFormat="1" x14ac:dyDescent="0.25">
      <c r="A115" s="253" t="s">
        <v>96</v>
      </c>
      <c r="B115" s="191" t="s">
        <v>29</v>
      </c>
      <c r="C115" s="4" t="s">
        <v>95</v>
      </c>
      <c r="D115" s="156" t="s">
        <v>404</v>
      </c>
      <c r="E115" s="326">
        <v>120</v>
      </c>
      <c r="F115" s="159">
        <f>'ведом. 2025-2027'!AD1028</f>
        <v>2944.8</v>
      </c>
      <c r="G115" s="306"/>
      <c r="H115" s="522">
        <f>'ведом. 2025-2027'!AE1028</f>
        <v>2531.8000000000002</v>
      </c>
      <c r="I115" s="522"/>
      <c r="J115" s="522">
        <f>'ведом. 2025-2027'!AF1028</f>
        <v>2531.8000000000002</v>
      </c>
      <c r="K115" s="522"/>
      <c r="L115" s="154"/>
      <c r="N115" s="154"/>
      <c r="O115" s="154"/>
    </row>
    <row r="116" spans="1:15" s="177" customFormat="1" x14ac:dyDescent="0.25">
      <c r="A116" s="253" t="s">
        <v>43</v>
      </c>
      <c r="B116" s="1" t="s">
        <v>29</v>
      </c>
      <c r="C116" s="4" t="s">
        <v>8</v>
      </c>
      <c r="D116" s="291"/>
      <c r="E116" s="283"/>
      <c r="F116" s="159">
        <f>F117</f>
        <v>6400</v>
      </c>
      <c r="G116" s="159"/>
      <c r="H116" s="522">
        <f>H117</f>
        <v>0</v>
      </c>
      <c r="I116" s="522"/>
      <c r="J116" s="522">
        <f>J117</f>
        <v>0</v>
      </c>
      <c r="K116" s="522"/>
      <c r="L116" s="154"/>
      <c r="N116" s="154"/>
      <c r="O116" s="154"/>
    </row>
    <row r="117" spans="1:15" s="177" customFormat="1" x14ac:dyDescent="0.25">
      <c r="A117" s="273" t="s">
        <v>332</v>
      </c>
      <c r="B117" s="1" t="s">
        <v>29</v>
      </c>
      <c r="C117" s="4" t="s">
        <v>8</v>
      </c>
      <c r="D117" s="291" t="s">
        <v>137</v>
      </c>
      <c r="E117" s="284"/>
      <c r="F117" s="159">
        <f>F118</f>
        <v>6400</v>
      </c>
      <c r="G117" s="159"/>
      <c r="H117" s="522">
        <f>H118</f>
        <v>0</v>
      </c>
      <c r="I117" s="522"/>
      <c r="J117" s="522">
        <f>J118</f>
        <v>0</v>
      </c>
      <c r="K117" s="522"/>
      <c r="L117" s="154"/>
      <c r="N117" s="154"/>
      <c r="O117" s="154"/>
    </row>
    <row r="118" spans="1:15" s="177" customFormat="1" x14ac:dyDescent="0.25">
      <c r="A118" s="253" t="s">
        <v>614</v>
      </c>
      <c r="B118" s="1" t="s">
        <v>29</v>
      </c>
      <c r="C118" s="4" t="s">
        <v>8</v>
      </c>
      <c r="D118" s="291" t="s">
        <v>615</v>
      </c>
      <c r="E118" s="283"/>
      <c r="F118" s="159">
        <f>F119</f>
        <v>6400</v>
      </c>
      <c r="G118" s="159"/>
      <c r="H118" s="522">
        <f>H119</f>
        <v>0</v>
      </c>
      <c r="I118" s="522"/>
      <c r="J118" s="522">
        <f>J119</f>
        <v>0</v>
      </c>
      <c r="K118" s="522"/>
      <c r="L118" s="154"/>
      <c r="N118" s="154"/>
      <c r="O118" s="154"/>
    </row>
    <row r="119" spans="1:15" s="177" customFormat="1" x14ac:dyDescent="0.25">
      <c r="A119" s="451" t="s">
        <v>42</v>
      </c>
      <c r="B119" s="1" t="s">
        <v>29</v>
      </c>
      <c r="C119" s="4" t="s">
        <v>8</v>
      </c>
      <c r="D119" s="291" t="s">
        <v>615</v>
      </c>
      <c r="E119" s="283">
        <v>800</v>
      </c>
      <c r="F119" s="159">
        <f>F120</f>
        <v>6400</v>
      </c>
      <c r="G119" s="159"/>
      <c r="H119" s="522">
        <f>H120</f>
        <v>0</v>
      </c>
      <c r="I119" s="522"/>
      <c r="J119" s="522">
        <f>J120</f>
        <v>0</v>
      </c>
      <c r="K119" s="522"/>
      <c r="L119" s="154"/>
      <c r="N119" s="154"/>
      <c r="O119" s="154"/>
    </row>
    <row r="120" spans="1:15" s="177" customFormat="1" x14ac:dyDescent="0.25">
      <c r="A120" s="451" t="s">
        <v>621</v>
      </c>
      <c r="B120" s="1" t="s">
        <v>29</v>
      </c>
      <c r="C120" s="4" t="s">
        <v>8</v>
      </c>
      <c r="D120" s="291" t="s">
        <v>615</v>
      </c>
      <c r="E120" s="283">
        <v>880</v>
      </c>
      <c r="F120" s="159">
        <f>'ведом. 2025-2027'!AD66</f>
        <v>6400</v>
      </c>
      <c r="G120" s="159"/>
      <c r="H120" s="522">
        <f>'ведом. 2025-2027'!AE66</f>
        <v>0</v>
      </c>
      <c r="I120" s="522"/>
      <c r="J120" s="522">
        <f>'ведом. 2025-2027'!AF66</f>
        <v>0</v>
      </c>
      <c r="K120" s="522"/>
      <c r="L120" s="154"/>
      <c r="N120" s="154"/>
      <c r="O120" s="154"/>
    </row>
    <row r="121" spans="1:15" s="138" customFormat="1" x14ac:dyDescent="0.25">
      <c r="A121" s="375" t="s">
        <v>2</v>
      </c>
      <c r="B121" s="191" t="s">
        <v>29</v>
      </c>
      <c r="C121" s="4">
        <v>11</v>
      </c>
      <c r="D121" s="321"/>
      <c r="E121" s="326"/>
      <c r="F121" s="159">
        <f>F122</f>
        <v>1000</v>
      </c>
      <c r="G121" s="306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38" customFormat="1" x14ac:dyDescent="0.25">
      <c r="A122" s="375" t="s">
        <v>332</v>
      </c>
      <c r="B122" s="453" t="s">
        <v>29</v>
      </c>
      <c r="C122" s="454">
        <v>11</v>
      </c>
      <c r="D122" s="455" t="s">
        <v>137</v>
      </c>
      <c r="E122" s="460"/>
      <c r="F122" s="159">
        <f>F123</f>
        <v>1000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38" customFormat="1" ht="31.5" x14ac:dyDescent="0.25">
      <c r="A123" s="278" t="s">
        <v>325</v>
      </c>
      <c r="B123" s="191" t="s">
        <v>29</v>
      </c>
      <c r="C123" s="4">
        <v>11</v>
      </c>
      <c r="D123" s="156" t="s">
        <v>326</v>
      </c>
      <c r="E123" s="326"/>
      <c r="F123" s="159">
        <f>F124</f>
        <v>1000</v>
      </c>
      <c r="G123" s="306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38" customFormat="1" x14ac:dyDescent="0.25">
      <c r="A124" s="253" t="s">
        <v>42</v>
      </c>
      <c r="B124" s="191" t="s">
        <v>29</v>
      </c>
      <c r="C124" s="4">
        <v>11</v>
      </c>
      <c r="D124" s="156" t="s">
        <v>326</v>
      </c>
      <c r="E124" s="326">
        <v>800</v>
      </c>
      <c r="F124" s="159">
        <f>F125</f>
        <v>1000</v>
      </c>
      <c r="G124" s="306"/>
      <c r="H124" s="522">
        <f>H125</f>
        <v>0</v>
      </c>
      <c r="I124" s="522"/>
      <c r="J124" s="522">
        <f>J125</f>
        <v>0</v>
      </c>
      <c r="K124" s="522"/>
      <c r="L124" s="154"/>
      <c r="N124" s="154"/>
      <c r="O124" s="154"/>
    </row>
    <row r="125" spans="1:15" s="138" customFormat="1" x14ac:dyDescent="0.25">
      <c r="A125" s="451" t="s">
        <v>136</v>
      </c>
      <c r="B125" s="191" t="s">
        <v>29</v>
      </c>
      <c r="C125" s="4">
        <v>11</v>
      </c>
      <c r="D125" s="156" t="s">
        <v>326</v>
      </c>
      <c r="E125" s="326">
        <v>870</v>
      </c>
      <c r="F125" s="159">
        <f>'ведом. 2025-2027'!AD71</f>
        <v>1000</v>
      </c>
      <c r="G125" s="306"/>
      <c r="H125" s="522">
        <f>'ведом. 2025-2027'!AE71</f>
        <v>0</v>
      </c>
      <c r="I125" s="522"/>
      <c r="J125" s="522">
        <f>'ведом. 2025-2027'!AF71</f>
        <v>0</v>
      </c>
      <c r="K125" s="522"/>
      <c r="L125" s="154"/>
      <c r="N125" s="154"/>
      <c r="O125" s="154"/>
    </row>
    <row r="126" spans="1:15" s="138" customFormat="1" x14ac:dyDescent="0.25">
      <c r="A126" s="375" t="s">
        <v>14</v>
      </c>
      <c r="B126" s="191" t="s">
        <v>29</v>
      </c>
      <c r="C126" s="4">
        <v>13</v>
      </c>
      <c r="D126" s="321"/>
      <c r="E126" s="326"/>
      <c r="F126" s="159">
        <f t="shared" ref="F126:K126" si="17">F127+F192+F198+F204</f>
        <v>272229.09999999998</v>
      </c>
      <c r="G126" s="159">
        <f t="shared" si="17"/>
        <v>1643.6</v>
      </c>
      <c r="H126" s="522">
        <f t="shared" si="17"/>
        <v>174181.9</v>
      </c>
      <c r="I126" s="522">
        <f t="shared" si="17"/>
        <v>2565</v>
      </c>
      <c r="J126" s="522">
        <f t="shared" si="17"/>
        <v>160417.79999999999</v>
      </c>
      <c r="K126" s="522">
        <f t="shared" si="17"/>
        <v>1663.2000000000003</v>
      </c>
      <c r="L126" s="154"/>
      <c r="N126" s="154"/>
      <c r="O126" s="154"/>
    </row>
    <row r="127" spans="1:15" s="138" customFormat="1" x14ac:dyDescent="0.25">
      <c r="A127" s="255" t="s">
        <v>186</v>
      </c>
      <c r="B127" s="191" t="s">
        <v>29</v>
      </c>
      <c r="C127" s="4">
        <v>13</v>
      </c>
      <c r="D127" s="156" t="s">
        <v>112</v>
      </c>
      <c r="E127" s="326"/>
      <c r="F127" s="159">
        <f t="shared" ref="F127:K127" si="18">F128+F156</f>
        <v>201898.5</v>
      </c>
      <c r="G127" s="306">
        <f t="shared" si="18"/>
        <v>1643</v>
      </c>
      <c r="H127" s="522">
        <f t="shared" si="18"/>
        <v>119121</v>
      </c>
      <c r="I127" s="522">
        <f t="shared" si="18"/>
        <v>1643.0000000000002</v>
      </c>
      <c r="J127" s="522">
        <f t="shared" si="18"/>
        <v>104795.9</v>
      </c>
      <c r="K127" s="522">
        <f t="shared" si="18"/>
        <v>1643.0000000000002</v>
      </c>
      <c r="L127" s="154"/>
      <c r="N127" s="154"/>
      <c r="O127" s="154"/>
    </row>
    <row r="128" spans="1:15" s="138" customFormat="1" x14ac:dyDescent="0.25">
      <c r="A128" s="255" t="s">
        <v>530</v>
      </c>
      <c r="B128" s="191" t="s">
        <v>29</v>
      </c>
      <c r="C128" s="4">
        <v>13</v>
      </c>
      <c r="D128" s="156" t="s">
        <v>113</v>
      </c>
      <c r="E128" s="326"/>
      <c r="F128" s="159">
        <f t="shared" ref="F128:K128" si="19">F129+F139+F145</f>
        <v>58899.3</v>
      </c>
      <c r="G128" s="306">
        <f t="shared" si="19"/>
        <v>1643</v>
      </c>
      <c r="H128" s="522">
        <f t="shared" si="19"/>
        <v>41687.699999999997</v>
      </c>
      <c r="I128" s="522">
        <f t="shared" si="19"/>
        <v>1643.0000000000002</v>
      </c>
      <c r="J128" s="522">
        <f t="shared" si="19"/>
        <v>27360.6</v>
      </c>
      <c r="K128" s="522">
        <f t="shared" si="19"/>
        <v>1643.0000000000002</v>
      </c>
      <c r="L128" s="154"/>
      <c r="N128" s="154"/>
      <c r="O128" s="154"/>
    </row>
    <row r="129" spans="1:15" s="138" customFormat="1" ht="31.5" x14ac:dyDescent="0.25">
      <c r="A129" s="256" t="s">
        <v>182</v>
      </c>
      <c r="B129" s="191" t="s">
        <v>29</v>
      </c>
      <c r="C129" s="4">
        <v>13</v>
      </c>
      <c r="D129" s="156" t="s">
        <v>183</v>
      </c>
      <c r="E129" s="326"/>
      <c r="F129" s="159">
        <f>F130</f>
        <v>29742</v>
      </c>
      <c r="G129" s="306"/>
      <c r="H129" s="522">
        <f>H130</f>
        <v>14527.099999999999</v>
      </c>
      <c r="I129" s="522"/>
      <c r="J129" s="522">
        <f>J130</f>
        <v>200</v>
      </c>
      <c r="K129" s="522"/>
      <c r="L129" s="154"/>
      <c r="N129" s="154"/>
      <c r="O129" s="154"/>
    </row>
    <row r="130" spans="1:15" s="138" customFormat="1" ht="36" customHeight="1" x14ac:dyDescent="0.25">
      <c r="A130" s="278" t="s">
        <v>774</v>
      </c>
      <c r="B130" s="191" t="s">
        <v>29</v>
      </c>
      <c r="C130" s="4">
        <v>13</v>
      </c>
      <c r="D130" s="156" t="s">
        <v>185</v>
      </c>
      <c r="E130" s="325"/>
      <c r="F130" s="159">
        <f>F131+F135+F133+F137</f>
        <v>29742</v>
      </c>
      <c r="G130" s="522"/>
      <c r="H130" s="522">
        <f t="shared" ref="H130:J130" si="20">H131+H135+H133+H137</f>
        <v>14527.099999999999</v>
      </c>
      <c r="I130" s="522"/>
      <c r="J130" s="522">
        <f t="shared" si="20"/>
        <v>200</v>
      </c>
      <c r="K130" s="522"/>
      <c r="L130" s="154"/>
      <c r="N130" s="154"/>
      <c r="O130" s="154"/>
    </row>
    <row r="131" spans="1:15" s="138" customFormat="1" x14ac:dyDescent="0.25">
      <c r="A131" s="375" t="s">
        <v>120</v>
      </c>
      <c r="B131" s="191" t="s">
        <v>29</v>
      </c>
      <c r="C131" s="4">
        <v>13</v>
      </c>
      <c r="D131" s="156" t="s">
        <v>185</v>
      </c>
      <c r="E131" s="326">
        <v>200</v>
      </c>
      <c r="F131" s="159">
        <f>F132</f>
        <v>15380.9</v>
      </c>
      <c r="G131" s="306"/>
      <c r="H131" s="522">
        <f>H132</f>
        <v>700</v>
      </c>
      <c r="I131" s="522"/>
      <c r="J131" s="522">
        <f>J132</f>
        <v>200</v>
      </c>
      <c r="K131" s="522"/>
      <c r="L131" s="154"/>
      <c r="N131" s="154"/>
      <c r="O131" s="154"/>
    </row>
    <row r="132" spans="1:15" s="138" customFormat="1" ht="31.5" x14ac:dyDescent="0.25">
      <c r="A132" s="375" t="s">
        <v>52</v>
      </c>
      <c r="B132" s="191" t="s">
        <v>29</v>
      </c>
      <c r="C132" s="4">
        <v>13</v>
      </c>
      <c r="D132" s="156" t="s">
        <v>185</v>
      </c>
      <c r="E132" s="326">
        <v>240</v>
      </c>
      <c r="F132" s="159">
        <f>'ведом. 2025-2027'!AD576+'ведом. 2025-2027'!AD805+'ведом. 2025-2027'!AD78</f>
        <v>15380.9</v>
      </c>
      <c r="G132" s="306"/>
      <c r="H132" s="522">
        <f>'ведом. 2025-2027'!AE576+'ведом. 2025-2027'!AE805</f>
        <v>700</v>
      </c>
      <c r="I132" s="522"/>
      <c r="J132" s="522">
        <f>'ведом. 2025-2027'!AF576+'ведом. 2025-2027'!AF805</f>
        <v>200</v>
      </c>
      <c r="K132" s="522"/>
      <c r="L132" s="154"/>
      <c r="N132" s="154"/>
      <c r="O132" s="154"/>
    </row>
    <row r="133" spans="1:15" s="177" customFormat="1" x14ac:dyDescent="0.25">
      <c r="A133" s="253" t="s">
        <v>97</v>
      </c>
      <c r="B133" s="191" t="s">
        <v>29</v>
      </c>
      <c r="C133" s="4">
        <v>13</v>
      </c>
      <c r="D133" s="156" t="s">
        <v>185</v>
      </c>
      <c r="E133" s="326">
        <v>300</v>
      </c>
      <c r="F133" s="159">
        <f>F134</f>
        <v>2233.2999999999997</v>
      </c>
      <c r="G133" s="306"/>
      <c r="H133" s="522">
        <f>H134</f>
        <v>2279.1999999999998</v>
      </c>
      <c r="I133" s="522"/>
      <c r="J133" s="522">
        <f>J134</f>
        <v>0</v>
      </c>
      <c r="K133" s="522"/>
      <c r="L133" s="154"/>
      <c r="N133" s="154"/>
      <c r="O133" s="154"/>
    </row>
    <row r="134" spans="1:15" s="177" customFormat="1" x14ac:dyDescent="0.25">
      <c r="A134" s="253" t="s">
        <v>421</v>
      </c>
      <c r="B134" s="191" t="s">
        <v>29</v>
      </c>
      <c r="C134" s="4">
        <v>13</v>
      </c>
      <c r="D134" s="156" t="s">
        <v>185</v>
      </c>
      <c r="E134" s="326">
        <v>360</v>
      </c>
      <c r="F134" s="159">
        <f>'ведом. 2025-2027'!AD80</f>
        <v>2233.2999999999997</v>
      </c>
      <c r="G134" s="306"/>
      <c r="H134" s="522">
        <f>'ведом. 2025-2027'!AE80</f>
        <v>2279.1999999999998</v>
      </c>
      <c r="I134" s="522"/>
      <c r="J134" s="522">
        <f>'ведом. 2025-2027'!AF80</f>
        <v>0</v>
      </c>
      <c r="K134" s="522"/>
      <c r="L134" s="154"/>
      <c r="N134" s="154"/>
      <c r="O134" s="154"/>
    </row>
    <row r="135" spans="1:15" s="177" customFormat="1" ht="31.5" x14ac:dyDescent="0.25">
      <c r="A135" s="375" t="s">
        <v>60</v>
      </c>
      <c r="B135" s="191" t="s">
        <v>29</v>
      </c>
      <c r="C135" s="4">
        <v>13</v>
      </c>
      <c r="D135" s="156" t="s">
        <v>185</v>
      </c>
      <c r="E135" s="326">
        <v>600</v>
      </c>
      <c r="F135" s="159">
        <f>F136</f>
        <v>11547.9</v>
      </c>
      <c r="G135" s="306"/>
      <c r="H135" s="522">
        <f>H136</f>
        <v>11547.9</v>
      </c>
      <c r="I135" s="522"/>
      <c r="J135" s="522">
        <f>J136</f>
        <v>0</v>
      </c>
      <c r="K135" s="522"/>
      <c r="L135" s="154"/>
      <c r="N135" s="154"/>
      <c r="O135" s="154"/>
    </row>
    <row r="136" spans="1:15" s="177" customFormat="1" x14ac:dyDescent="0.25">
      <c r="A136" s="375" t="s">
        <v>61</v>
      </c>
      <c r="B136" s="191" t="s">
        <v>29</v>
      </c>
      <c r="C136" s="4">
        <v>13</v>
      </c>
      <c r="D136" s="156" t="s">
        <v>185</v>
      </c>
      <c r="E136" s="326">
        <v>610</v>
      </c>
      <c r="F136" s="159">
        <f>'ведом. 2025-2027'!AD82</f>
        <v>11547.9</v>
      </c>
      <c r="G136" s="306"/>
      <c r="H136" s="522">
        <f>'ведом. 2025-2027'!AE82</f>
        <v>11547.9</v>
      </c>
      <c r="I136" s="522"/>
      <c r="J136" s="522">
        <f>'ведом. 2025-2027'!AF82</f>
        <v>0</v>
      </c>
      <c r="K136" s="522"/>
      <c r="L136" s="154"/>
      <c r="N136" s="154"/>
      <c r="O136" s="154"/>
    </row>
    <row r="137" spans="1:15" s="519" customFormat="1" x14ac:dyDescent="0.25">
      <c r="A137" s="451" t="s">
        <v>42</v>
      </c>
      <c r="B137" s="191" t="s">
        <v>29</v>
      </c>
      <c r="C137" s="516">
        <v>13</v>
      </c>
      <c r="D137" s="156" t="s">
        <v>185</v>
      </c>
      <c r="E137" s="326">
        <v>800</v>
      </c>
      <c r="F137" s="522">
        <f>F138</f>
        <v>579.9</v>
      </c>
      <c r="G137" s="522"/>
      <c r="H137" s="522">
        <f t="shared" ref="H137:J137" si="21">H138</f>
        <v>0</v>
      </c>
      <c r="I137" s="522"/>
      <c r="J137" s="522">
        <f t="shared" si="21"/>
        <v>0</v>
      </c>
      <c r="K137" s="522"/>
      <c r="L137" s="521"/>
      <c r="N137" s="521"/>
      <c r="O137" s="521"/>
    </row>
    <row r="138" spans="1:15" s="519" customFormat="1" x14ac:dyDescent="0.25">
      <c r="A138" s="451" t="s">
        <v>57</v>
      </c>
      <c r="B138" s="191" t="s">
        <v>29</v>
      </c>
      <c r="C138" s="516">
        <v>13</v>
      </c>
      <c r="D138" s="156" t="s">
        <v>185</v>
      </c>
      <c r="E138" s="326">
        <v>850</v>
      </c>
      <c r="F138" s="522">
        <f>'ведом. 2025-2027'!AD578</f>
        <v>579.9</v>
      </c>
      <c r="G138" s="524"/>
      <c r="H138" s="522">
        <f>'ведом. 2025-2027'!AE578</f>
        <v>0</v>
      </c>
      <c r="I138" s="522"/>
      <c r="J138" s="522">
        <f>'ведом. 2025-2027'!AF578</f>
        <v>0</v>
      </c>
      <c r="K138" s="522"/>
      <c r="L138" s="521"/>
      <c r="N138" s="521"/>
      <c r="O138" s="521"/>
    </row>
    <row r="139" spans="1:15" s="138" customFormat="1" ht="47.25" x14ac:dyDescent="0.25">
      <c r="A139" s="466" t="s">
        <v>722</v>
      </c>
      <c r="B139" s="191" t="s">
        <v>29</v>
      </c>
      <c r="C139" s="4">
        <v>13</v>
      </c>
      <c r="D139" s="156" t="s">
        <v>187</v>
      </c>
      <c r="E139" s="327"/>
      <c r="F139" s="159">
        <f t="shared" ref="F139:K139" si="22">F140</f>
        <v>1643</v>
      </c>
      <c r="G139" s="306">
        <f t="shared" si="22"/>
        <v>1643</v>
      </c>
      <c r="H139" s="522">
        <f t="shared" si="22"/>
        <v>1643.0000000000002</v>
      </c>
      <c r="I139" s="522">
        <f t="shared" si="22"/>
        <v>1643.0000000000002</v>
      </c>
      <c r="J139" s="522">
        <f t="shared" si="22"/>
        <v>1643.0000000000002</v>
      </c>
      <c r="K139" s="522">
        <f t="shared" si="22"/>
        <v>1643.0000000000002</v>
      </c>
      <c r="L139" s="154"/>
      <c r="N139" s="154"/>
      <c r="O139" s="154"/>
    </row>
    <row r="140" spans="1:15" s="138" customFormat="1" ht="47.25" x14ac:dyDescent="0.25">
      <c r="A140" s="256" t="s">
        <v>611</v>
      </c>
      <c r="B140" s="191" t="s">
        <v>29</v>
      </c>
      <c r="C140" s="4">
        <v>13</v>
      </c>
      <c r="D140" s="291" t="s">
        <v>610</v>
      </c>
      <c r="E140" s="327"/>
      <c r="F140" s="159">
        <f t="shared" ref="F140:K140" si="23">F141+F143</f>
        <v>1643</v>
      </c>
      <c r="G140" s="306">
        <f t="shared" si="23"/>
        <v>1643</v>
      </c>
      <c r="H140" s="522">
        <f t="shared" si="23"/>
        <v>1643.0000000000002</v>
      </c>
      <c r="I140" s="522">
        <f t="shared" si="23"/>
        <v>1643.0000000000002</v>
      </c>
      <c r="J140" s="522">
        <f t="shared" si="23"/>
        <v>1643.0000000000002</v>
      </c>
      <c r="K140" s="522">
        <f t="shared" si="23"/>
        <v>1643.0000000000002</v>
      </c>
      <c r="L140" s="154"/>
      <c r="N140" s="154"/>
      <c r="O140" s="154"/>
    </row>
    <row r="141" spans="1:15" s="171" customFormat="1" ht="47.25" x14ac:dyDescent="0.25">
      <c r="A141" s="375" t="s">
        <v>41</v>
      </c>
      <c r="B141" s="191" t="s">
        <v>29</v>
      </c>
      <c r="C141" s="4">
        <v>13</v>
      </c>
      <c r="D141" s="291" t="s">
        <v>610</v>
      </c>
      <c r="E141" s="327">
        <v>100</v>
      </c>
      <c r="F141" s="159">
        <f t="shared" ref="F141:K141" si="24">F142</f>
        <v>1539.9</v>
      </c>
      <c r="G141" s="306">
        <f t="shared" si="24"/>
        <v>1539.9</v>
      </c>
      <c r="H141" s="522">
        <f t="shared" si="24"/>
        <v>1627.3000000000002</v>
      </c>
      <c r="I141" s="522">
        <f t="shared" si="24"/>
        <v>1627.3000000000002</v>
      </c>
      <c r="J141" s="522">
        <f t="shared" si="24"/>
        <v>1627.3000000000002</v>
      </c>
      <c r="K141" s="522">
        <f t="shared" si="24"/>
        <v>1627.3000000000002</v>
      </c>
      <c r="L141" s="154"/>
      <c r="N141" s="154"/>
      <c r="O141" s="154"/>
    </row>
    <row r="142" spans="1:15" s="138" customFormat="1" x14ac:dyDescent="0.25">
      <c r="A142" s="375" t="s">
        <v>96</v>
      </c>
      <c r="B142" s="191" t="s">
        <v>29</v>
      </c>
      <c r="C142" s="4">
        <v>13</v>
      </c>
      <c r="D142" s="291" t="s">
        <v>610</v>
      </c>
      <c r="E142" s="327">
        <v>120</v>
      </c>
      <c r="F142" s="159">
        <f>'ведом. 2025-2027'!AD582+'ведом. 2025-2027'!AD86</f>
        <v>1539.9</v>
      </c>
      <c r="G142" s="306">
        <f>F142</f>
        <v>1539.9</v>
      </c>
      <c r="H142" s="522">
        <f>'ведом. 2025-2027'!AE86+'ведом. 2025-2027'!AE582</f>
        <v>1627.3000000000002</v>
      </c>
      <c r="I142" s="522">
        <f>H142</f>
        <v>1627.3000000000002</v>
      </c>
      <c r="J142" s="522">
        <f>'ведом. 2025-2027'!AF86+'ведом. 2025-2027'!AF582</f>
        <v>1627.3000000000002</v>
      </c>
      <c r="K142" s="522">
        <f>J142</f>
        <v>1627.3000000000002</v>
      </c>
      <c r="L142" s="154"/>
      <c r="N142" s="154"/>
      <c r="O142" s="154"/>
    </row>
    <row r="143" spans="1:15" s="138" customFormat="1" x14ac:dyDescent="0.25">
      <c r="A143" s="375" t="s">
        <v>120</v>
      </c>
      <c r="B143" s="191" t="s">
        <v>29</v>
      </c>
      <c r="C143" s="4">
        <v>13</v>
      </c>
      <c r="D143" s="291" t="s">
        <v>610</v>
      </c>
      <c r="E143" s="327">
        <v>200</v>
      </c>
      <c r="F143" s="159">
        <f t="shared" ref="F143:K143" si="25">F144</f>
        <v>103.10000000000001</v>
      </c>
      <c r="G143" s="306">
        <f t="shared" si="25"/>
        <v>103.10000000000001</v>
      </c>
      <c r="H143" s="522">
        <f t="shared" si="25"/>
        <v>15.7</v>
      </c>
      <c r="I143" s="522">
        <f t="shared" si="25"/>
        <v>15.7</v>
      </c>
      <c r="J143" s="522">
        <f t="shared" si="25"/>
        <v>15.7</v>
      </c>
      <c r="K143" s="522">
        <f t="shared" si="25"/>
        <v>15.7</v>
      </c>
      <c r="L143" s="154"/>
      <c r="N143" s="154"/>
      <c r="O143" s="154"/>
    </row>
    <row r="144" spans="1:15" s="138" customFormat="1" ht="31.5" x14ac:dyDescent="0.25">
      <c r="A144" s="375" t="s">
        <v>52</v>
      </c>
      <c r="B144" s="191" t="s">
        <v>29</v>
      </c>
      <c r="C144" s="4">
        <v>13</v>
      </c>
      <c r="D144" s="291" t="s">
        <v>610</v>
      </c>
      <c r="E144" s="327">
        <v>240</v>
      </c>
      <c r="F144" s="159">
        <f>'ведом. 2025-2027'!AD584+'ведом. 2025-2027'!AD88</f>
        <v>103.10000000000001</v>
      </c>
      <c r="G144" s="306">
        <f>F144</f>
        <v>103.10000000000001</v>
      </c>
      <c r="H144" s="522">
        <f>'ведом. 2025-2027'!AE584+'ведом. 2025-2027'!AE88</f>
        <v>15.7</v>
      </c>
      <c r="I144" s="522">
        <f>H144</f>
        <v>15.7</v>
      </c>
      <c r="J144" s="522">
        <f>'ведом. 2025-2027'!AF584+'ведом. 2025-2027'!AF88</f>
        <v>15.7</v>
      </c>
      <c r="K144" s="522">
        <f>J144</f>
        <v>15.7</v>
      </c>
      <c r="L144" s="154"/>
      <c r="N144" s="154"/>
      <c r="O144" s="154"/>
    </row>
    <row r="145" spans="1:15" s="138" customFormat="1" ht="31.5" x14ac:dyDescent="0.25">
      <c r="A145" s="255" t="s">
        <v>327</v>
      </c>
      <c r="B145" s="191" t="s">
        <v>29</v>
      </c>
      <c r="C145" s="4">
        <v>13</v>
      </c>
      <c r="D145" s="156" t="s">
        <v>459</v>
      </c>
      <c r="E145" s="326"/>
      <c r="F145" s="159">
        <f>F146</f>
        <v>27514.300000000003</v>
      </c>
      <c r="G145" s="306"/>
      <c r="H145" s="522">
        <f>H146</f>
        <v>25517.599999999999</v>
      </c>
      <c r="I145" s="522"/>
      <c r="J145" s="522">
        <f>J146</f>
        <v>25517.599999999999</v>
      </c>
      <c r="K145" s="522"/>
      <c r="L145" s="154"/>
      <c r="N145" s="154"/>
      <c r="O145" s="154"/>
    </row>
    <row r="146" spans="1:15" s="138" customFormat="1" x14ac:dyDescent="0.25">
      <c r="A146" s="255" t="s">
        <v>330</v>
      </c>
      <c r="B146" s="191" t="s">
        <v>29</v>
      </c>
      <c r="C146" s="4">
        <v>13</v>
      </c>
      <c r="D146" s="156" t="s">
        <v>460</v>
      </c>
      <c r="E146" s="326"/>
      <c r="F146" s="159">
        <f>F147+F150+F153</f>
        <v>27514.300000000003</v>
      </c>
      <c r="G146" s="306"/>
      <c r="H146" s="522">
        <f>H147+H150+H153</f>
        <v>25517.599999999999</v>
      </c>
      <c r="I146" s="522"/>
      <c r="J146" s="522">
        <f>J147+J150+J153</f>
        <v>25517.599999999999</v>
      </c>
      <c r="K146" s="522"/>
      <c r="L146" s="154"/>
      <c r="N146" s="154"/>
      <c r="O146" s="154"/>
    </row>
    <row r="147" spans="1:15" s="138" customFormat="1" ht="31.5" x14ac:dyDescent="0.25">
      <c r="A147" s="255" t="s">
        <v>206</v>
      </c>
      <c r="B147" s="191" t="s">
        <v>29</v>
      </c>
      <c r="C147" s="4">
        <v>13</v>
      </c>
      <c r="D147" s="156" t="s">
        <v>461</v>
      </c>
      <c r="E147" s="326"/>
      <c r="F147" s="159">
        <f>F148</f>
        <v>3600.8</v>
      </c>
      <c r="G147" s="306"/>
      <c r="H147" s="522">
        <f>H148</f>
        <v>1785.8</v>
      </c>
      <c r="I147" s="522"/>
      <c r="J147" s="522">
        <f>J148</f>
        <v>1785.8</v>
      </c>
      <c r="K147" s="522"/>
      <c r="L147" s="154"/>
      <c r="N147" s="154"/>
      <c r="O147" s="154"/>
    </row>
    <row r="148" spans="1:15" s="138" customFormat="1" x14ac:dyDescent="0.25">
      <c r="A148" s="375" t="s">
        <v>120</v>
      </c>
      <c r="B148" s="191" t="s">
        <v>29</v>
      </c>
      <c r="C148" s="4">
        <v>13</v>
      </c>
      <c r="D148" s="156" t="s">
        <v>461</v>
      </c>
      <c r="E148" s="326">
        <v>200</v>
      </c>
      <c r="F148" s="159">
        <f>F149</f>
        <v>3600.8</v>
      </c>
      <c r="G148" s="306"/>
      <c r="H148" s="522">
        <f>H149</f>
        <v>1785.8</v>
      </c>
      <c r="I148" s="522"/>
      <c r="J148" s="522">
        <f>J149</f>
        <v>1785.8</v>
      </c>
      <c r="K148" s="522"/>
      <c r="L148" s="154"/>
      <c r="N148" s="154"/>
      <c r="O148" s="154"/>
    </row>
    <row r="149" spans="1:15" s="138" customFormat="1" ht="31.5" x14ac:dyDescent="0.25">
      <c r="A149" s="375" t="s">
        <v>52</v>
      </c>
      <c r="B149" s="191" t="s">
        <v>29</v>
      </c>
      <c r="C149" s="4">
        <v>13</v>
      </c>
      <c r="D149" s="156" t="s">
        <v>461</v>
      </c>
      <c r="E149" s="326">
        <v>240</v>
      </c>
      <c r="F149" s="159">
        <f>'ведом. 2025-2027'!AD589</f>
        <v>3600.8</v>
      </c>
      <c r="G149" s="306"/>
      <c r="H149" s="522">
        <f>'ведом. 2025-2027'!AE589</f>
        <v>1785.8</v>
      </c>
      <c r="I149" s="522"/>
      <c r="J149" s="522">
        <f>'ведом. 2025-2027'!AF589</f>
        <v>1785.8</v>
      </c>
      <c r="K149" s="522"/>
      <c r="L149" s="154"/>
      <c r="N149" s="154"/>
      <c r="O149" s="154"/>
    </row>
    <row r="150" spans="1:15" s="138" customFormat="1" ht="31.5" x14ac:dyDescent="0.25">
      <c r="A150" s="375" t="s">
        <v>207</v>
      </c>
      <c r="B150" s="191" t="s">
        <v>29</v>
      </c>
      <c r="C150" s="4">
        <v>13</v>
      </c>
      <c r="D150" s="26" t="str">
        <f>D151</f>
        <v>12 1 04 00132</v>
      </c>
      <c r="E150" s="326"/>
      <c r="F150" s="159">
        <f>F151</f>
        <v>8234.4</v>
      </c>
      <c r="G150" s="306"/>
      <c r="H150" s="522">
        <f>H151</f>
        <v>8211.2999999999993</v>
      </c>
      <c r="I150" s="522"/>
      <c r="J150" s="522">
        <f>J151</f>
        <v>8211.2999999999993</v>
      </c>
      <c r="K150" s="522"/>
      <c r="L150" s="154"/>
      <c r="N150" s="154"/>
      <c r="O150" s="154"/>
    </row>
    <row r="151" spans="1:15" s="138" customFormat="1" ht="47.25" x14ac:dyDescent="0.25">
      <c r="A151" s="375" t="s">
        <v>41</v>
      </c>
      <c r="B151" s="191" t="s">
        <v>29</v>
      </c>
      <c r="C151" s="4">
        <v>13</v>
      </c>
      <c r="D151" s="26" t="str">
        <f>D152</f>
        <v>12 1 04 00132</v>
      </c>
      <c r="E151" s="326">
        <v>100</v>
      </c>
      <c r="F151" s="159">
        <f>F152</f>
        <v>8234.4</v>
      </c>
      <c r="G151" s="306"/>
      <c r="H151" s="522">
        <f>H152</f>
        <v>8211.2999999999993</v>
      </c>
      <c r="I151" s="522"/>
      <c r="J151" s="522">
        <f>J152</f>
        <v>8211.2999999999993</v>
      </c>
      <c r="K151" s="522"/>
      <c r="L151" s="154"/>
      <c r="N151" s="154"/>
      <c r="O151" s="154"/>
    </row>
    <row r="152" spans="1:15" s="138" customFormat="1" x14ac:dyDescent="0.25">
      <c r="A152" s="375" t="s">
        <v>96</v>
      </c>
      <c r="B152" s="191" t="s">
        <v>29</v>
      </c>
      <c r="C152" s="4">
        <v>13</v>
      </c>
      <c r="D152" s="156" t="s">
        <v>462</v>
      </c>
      <c r="E152" s="326">
        <v>120</v>
      </c>
      <c r="F152" s="159">
        <f>'ведом. 2025-2027'!AD592</f>
        <v>8234.4</v>
      </c>
      <c r="G152" s="306"/>
      <c r="H152" s="522">
        <f>'ведом. 2025-2027'!AE592</f>
        <v>8211.2999999999993</v>
      </c>
      <c r="I152" s="522"/>
      <c r="J152" s="522">
        <f>'ведом. 2025-2027'!AF592</f>
        <v>8211.2999999999993</v>
      </c>
      <c r="K152" s="522"/>
      <c r="L152" s="154"/>
      <c r="N152" s="154"/>
      <c r="O152" s="154"/>
    </row>
    <row r="153" spans="1:15" s="138" customFormat="1" ht="31.5" x14ac:dyDescent="0.25">
      <c r="A153" s="375" t="s">
        <v>208</v>
      </c>
      <c r="B153" s="191" t="s">
        <v>29</v>
      </c>
      <c r="C153" s="4">
        <v>13</v>
      </c>
      <c r="D153" s="26" t="str">
        <f>D154</f>
        <v>12 1 04 00133</v>
      </c>
      <c r="E153" s="326"/>
      <c r="F153" s="159">
        <f>F154</f>
        <v>15679.1</v>
      </c>
      <c r="G153" s="306"/>
      <c r="H153" s="522">
        <f>H154</f>
        <v>15520.5</v>
      </c>
      <c r="I153" s="522"/>
      <c r="J153" s="522">
        <f>J154</f>
        <v>15520.5</v>
      </c>
      <c r="K153" s="522"/>
      <c r="L153" s="154"/>
      <c r="N153" s="154"/>
      <c r="O153" s="154"/>
    </row>
    <row r="154" spans="1:15" s="138" customFormat="1" ht="47.25" x14ac:dyDescent="0.25">
      <c r="A154" s="375" t="s">
        <v>41</v>
      </c>
      <c r="B154" s="191" t="s">
        <v>29</v>
      </c>
      <c r="C154" s="4">
        <v>13</v>
      </c>
      <c r="D154" s="26" t="str">
        <f>D155</f>
        <v>12 1 04 00133</v>
      </c>
      <c r="E154" s="326">
        <v>100</v>
      </c>
      <c r="F154" s="159">
        <f>F155</f>
        <v>15679.1</v>
      </c>
      <c r="G154" s="306"/>
      <c r="H154" s="522">
        <f>H155</f>
        <v>15520.5</v>
      </c>
      <c r="I154" s="522"/>
      <c r="J154" s="522">
        <f>J155</f>
        <v>15520.5</v>
      </c>
      <c r="K154" s="522"/>
      <c r="L154" s="154"/>
      <c r="N154" s="154"/>
      <c r="O154" s="154"/>
    </row>
    <row r="155" spans="1:15" s="138" customFormat="1" x14ac:dyDescent="0.25">
      <c r="A155" s="375" t="s">
        <v>96</v>
      </c>
      <c r="B155" s="191" t="s">
        <v>29</v>
      </c>
      <c r="C155" s="4">
        <v>13</v>
      </c>
      <c r="D155" s="156" t="s">
        <v>463</v>
      </c>
      <c r="E155" s="326">
        <v>120</v>
      </c>
      <c r="F155" s="159">
        <f>'ведом. 2025-2027'!AD595</f>
        <v>15679.1</v>
      </c>
      <c r="G155" s="306"/>
      <c r="H155" s="522">
        <f>'ведом. 2025-2027'!AE595</f>
        <v>15520.5</v>
      </c>
      <c r="I155" s="522"/>
      <c r="J155" s="522">
        <f>'ведом. 2025-2027'!AF595</f>
        <v>15520.5</v>
      </c>
      <c r="K155" s="522"/>
      <c r="L155" s="154"/>
      <c r="N155" s="154"/>
      <c r="O155" s="154"/>
    </row>
    <row r="156" spans="1:15" s="138" customFormat="1" x14ac:dyDescent="0.25">
      <c r="A156" s="255" t="s">
        <v>189</v>
      </c>
      <c r="B156" s="191" t="s">
        <v>29</v>
      </c>
      <c r="C156" s="4">
        <v>13</v>
      </c>
      <c r="D156" s="281" t="s">
        <v>190</v>
      </c>
      <c r="E156" s="326"/>
      <c r="F156" s="159">
        <f>F157+F188</f>
        <v>142999.20000000001</v>
      </c>
      <c r="G156" s="522"/>
      <c r="H156" s="522">
        <f t="shared" ref="H156:J156" si="26">H157+H188</f>
        <v>77433.3</v>
      </c>
      <c r="I156" s="522"/>
      <c r="J156" s="522">
        <f t="shared" si="26"/>
        <v>77435.3</v>
      </c>
      <c r="K156" s="522"/>
      <c r="L156" s="154"/>
      <c r="N156" s="154"/>
      <c r="O156" s="154"/>
    </row>
    <row r="157" spans="1:15" s="138" customFormat="1" ht="31.5" x14ac:dyDescent="0.25">
      <c r="A157" s="255" t="s">
        <v>191</v>
      </c>
      <c r="B157" s="191" t="s">
        <v>29</v>
      </c>
      <c r="C157" s="4">
        <v>13</v>
      </c>
      <c r="D157" s="281" t="s">
        <v>192</v>
      </c>
      <c r="E157" s="326"/>
      <c r="F157" s="159">
        <f>F158+F168+F175+F161</f>
        <v>142912</v>
      </c>
      <c r="G157" s="306"/>
      <c r="H157" s="522">
        <f>H158+H168+H175+H161</f>
        <v>77350.400000000009</v>
      </c>
      <c r="I157" s="522"/>
      <c r="J157" s="522">
        <f>J158+J168+J175+J161</f>
        <v>77350.400000000009</v>
      </c>
      <c r="K157" s="522"/>
      <c r="L157" s="154"/>
      <c r="N157" s="154"/>
      <c r="O157" s="154"/>
    </row>
    <row r="158" spans="1:15" s="138" customFormat="1" x14ac:dyDescent="0.25">
      <c r="A158" s="278" t="s">
        <v>223</v>
      </c>
      <c r="B158" s="191" t="s">
        <v>29</v>
      </c>
      <c r="C158" s="4">
        <v>13</v>
      </c>
      <c r="D158" s="281" t="s">
        <v>224</v>
      </c>
      <c r="E158" s="326"/>
      <c r="F158" s="159">
        <f>F159</f>
        <v>160</v>
      </c>
      <c r="G158" s="306"/>
      <c r="H158" s="522">
        <f>H159</f>
        <v>160</v>
      </c>
      <c r="I158" s="522"/>
      <c r="J158" s="522">
        <f>J159</f>
        <v>160</v>
      </c>
      <c r="K158" s="522"/>
      <c r="L158" s="154"/>
      <c r="N158" s="154"/>
      <c r="O158" s="154"/>
    </row>
    <row r="159" spans="1:15" s="138" customFormat="1" x14ac:dyDescent="0.25">
      <c r="A159" s="375" t="s">
        <v>42</v>
      </c>
      <c r="B159" s="191" t="s">
        <v>29</v>
      </c>
      <c r="C159" s="4">
        <v>13</v>
      </c>
      <c r="D159" s="281" t="s">
        <v>224</v>
      </c>
      <c r="E159" s="326">
        <v>800</v>
      </c>
      <c r="F159" s="159">
        <f>F160</f>
        <v>160</v>
      </c>
      <c r="G159" s="306"/>
      <c r="H159" s="522">
        <f>H160</f>
        <v>160</v>
      </c>
      <c r="I159" s="522"/>
      <c r="J159" s="522">
        <f>J160</f>
        <v>160</v>
      </c>
      <c r="K159" s="522"/>
      <c r="L159" s="154"/>
      <c r="N159" s="154"/>
      <c r="O159" s="154"/>
    </row>
    <row r="160" spans="1:15" s="138" customFormat="1" x14ac:dyDescent="0.25">
      <c r="A160" s="375" t="s">
        <v>57</v>
      </c>
      <c r="B160" s="191" t="s">
        <v>29</v>
      </c>
      <c r="C160" s="4">
        <v>13</v>
      </c>
      <c r="D160" s="281" t="s">
        <v>224</v>
      </c>
      <c r="E160" s="326">
        <v>850</v>
      </c>
      <c r="F160" s="159">
        <f>'ведом. 2025-2027'!AD93</f>
        <v>160</v>
      </c>
      <c r="G160" s="306"/>
      <c r="H160" s="522">
        <f>'ведом. 2025-2027'!AE93</f>
        <v>160</v>
      </c>
      <c r="I160" s="522"/>
      <c r="J160" s="522">
        <f>'ведом. 2025-2027'!AF93</f>
        <v>160</v>
      </c>
      <c r="K160" s="522"/>
      <c r="L160" s="154"/>
      <c r="N160" s="154"/>
      <c r="O160" s="154"/>
    </row>
    <row r="161" spans="1:15" s="177" customFormat="1" ht="31.5" x14ac:dyDescent="0.25">
      <c r="A161" s="258" t="s">
        <v>551</v>
      </c>
      <c r="B161" s="191" t="s">
        <v>29</v>
      </c>
      <c r="C161" s="4">
        <v>13</v>
      </c>
      <c r="D161" s="281" t="s">
        <v>550</v>
      </c>
      <c r="E161" s="326"/>
      <c r="F161" s="159">
        <f>F162+F164+F166</f>
        <v>17438.399999999998</v>
      </c>
      <c r="G161" s="522"/>
      <c r="H161" s="522">
        <f t="shared" ref="H161:J161" si="27">H162+H164+H166</f>
        <v>13813</v>
      </c>
      <c r="I161" s="522"/>
      <c r="J161" s="522">
        <f t="shared" si="27"/>
        <v>13813</v>
      </c>
      <c r="K161" s="522"/>
      <c r="L161" s="154"/>
      <c r="N161" s="154"/>
      <c r="O161" s="154"/>
    </row>
    <row r="162" spans="1:15" s="177" customFormat="1" ht="47.25" x14ac:dyDescent="0.25">
      <c r="A162" s="253" t="s">
        <v>41</v>
      </c>
      <c r="B162" s="191" t="s">
        <v>29</v>
      </c>
      <c r="C162" s="4">
        <v>13</v>
      </c>
      <c r="D162" s="281" t="s">
        <v>550</v>
      </c>
      <c r="E162" s="328" t="s">
        <v>127</v>
      </c>
      <c r="F162" s="159">
        <f>F163</f>
        <v>16527.099999999999</v>
      </c>
      <c r="G162" s="306"/>
      <c r="H162" s="522">
        <f>H163</f>
        <v>12901.7</v>
      </c>
      <c r="I162" s="522"/>
      <c r="J162" s="522">
        <f>J163</f>
        <v>12901.7</v>
      </c>
      <c r="K162" s="522"/>
      <c r="L162" s="154"/>
      <c r="N162" s="154"/>
      <c r="O162" s="154"/>
    </row>
    <row r="163" spans="1:15" s="177" customFormat="1" x14ac:dyDescent="0.25">
      <c r="A163" s="253" t="s">
        <v>68</v>
      </c>
      <c r="B163" s="191" t="s">
        <v>29</v>
      </c>
      <c r="C163" s="4">
        <v>13</v>
      </c>
      <c r="D163" s="281" t="s">
        <v>550</v>
      </c>
      <c r="E163" s="328" t="s">
        <v>128</v>
      </c>
      <c r="F163" s="159">
        <f>'ведом. 2025-2027'!AD96</f>
        <v>16527.099999999999</v>
      </c>
      <c r="G163" s="306"/>
      <c r="H163" s="522">
        <f>'ведом. 2025-2027'!AE96</f>
        <v>12901.7</v>
      </c>
      <c r="I163" s="522"/>
      <c r="J163" s="522">
        <f>'ведом. 2025-2027'!AF96</f>
        <v>12901.7</v>
      </c>
      <c r="K163" s="522"/>
      <c r="L163" s="154"/>
      <c r="N163" s="154"/>
      <c r="O163" s="154"/>
    </row>
    <row r="164" spans="1:15" s="177" customFormat="1" x14ac:dyDescent="0.25">
      <c r="A164" s="253" t="s">
        <v>120</v>
      </c>
      <c r="B164" s="191" t="s">
        <v>29</v>
      </c>
      <c r="C164" s="4">
        <v>13</v>
      </c>
      <c r="D164" s="281" t="s">
        <v>550</v>
      </c>
      <c r="E164" s="328" t="s">
        <v>37</v>
      </c>
      <c r="F164" s="159">
        <f>F165</f>
        <v>911.19999999999993</v>
      </c>
      <c r="G164" s="306"/>
      <c r="H164" s="522">
        <f>H165</f>
        <v>911.3</v>
      </c>
      <c r="I164" s="522"/>
      <c r="J164" s="522">
        <f>J165</f>
        <v>911.3</v>
      </c>
      <c r="K164" s="522"/>
      <c r="L164" s="154"/>
      <c r="N164" s="154"/>
      <c r="O164" s="154"/>
    </row>
    <row r="165" spans="1:15" s="177" customFormat="1" ht="31.5" x14ac:dyDescent="0.25">
      <c r="A165" s="253" t="s">
        <v>52</v>
      </c>
      <c r="B165" s="191" t="s">
        <v>29</v>
      </c>
      <c r="C165" s="4">
        <v>13</v>
      </c>
      <c r="D165" s="281" t="s">
        <v>550</v>
      </c>
      <c r="E165" s="328" t="s">
        <v>65</v>
      </c>
      <c r="F165" s="159">
        <f>'ведом. 2025-2027'!AD98</f>
        <v>911.19999999999993</v>
      </c>
      <c r="G165" s="306"/>
      <c r="H165" s="522">
        <f>'ведом. 2025-2027'!AF98</f>
        <v>911.3</v>
      </c>
      <c r="I165" s="522"/>
      <c r="J165" s="522">
        <f>'ведом. 2025-2027'!AF98</f>
        <v>911.3</v>
      </c>
      <c r="K165" s="522"/>
      <c r="L165" s="154"/>
      <c r="N165" s="154"/>
      <c r="O165" s="154"/>
    </row>
    <row r="166" spans="1:15" s="519" customFormat="1" x14ac:dyDescent="0.25">
      <c r="A166" s="451" t="s">
        <v>42</v>
      </c>
      <c r="B166" s="453" t="s">
        <v>29</v>
      </c>
      <c r="C166" s="453">
        <v>13</v>
      </c>
      <c r="D166" s="544" t="s">
        <v>550</v>
      </c>
      <c r="E166" s="473" t="s">
        <v>347</v>
      </c>
      <c r="F166" s="522">
        <f>F167</f>
        <v>0.1</v>
      </c>
      <c r="G166" s="522"/>
      <c r="H166" s="522">
        <f t="shared" ref="H166:J166" si="28">H167</f>
        <v>0</v>
      </c>
      <c r="I166" s="522"/>
      <c r="J166" s="522">
        <f t="shared" si="28"/>
        <v>0</v>
      </c>
      <c r="K166" s="522"/>
      <c r="L166" s="521"/>
      <c r="N166" s="521"/>
      <c r="O166" s="521"/>
    </row>
    <row r="167" spans="1:15" s="519" customFormat="1" x14ac:dyDescent="0.25">
      <c r="A167" s="451" t="s">
        <v>57</v>
      </c>
      <c r="B167" s="453" t="s">
        <v>29</v>
      </c>
      <c r="C167" s="453">
        <v>13</v>
      </c>
      <c r="D167" s="544" t="s">
        <v>550</v>
      </c>
      <c r="E167" s="473" t="s">
        <v>824</v>
      </c>
      <c r="F167" s="522">
        <f>'ведом. 2025-2027'!AD100</f>
        <v>0.1</v>
      </c>
      <c r="G167" s="524"/>
      <c r="H167" s="522">
        <f>'ведом. 2025-2027'!AE100</f>
        <v>0</v>
      </c>
      <c r="I167" s="522"/>
      <c r="J167" s="522">
        <f>'ведом. 2025-2027'!AF100</f>
        <v>0</v>
      </c>
      <c r="K167" s="522"/>
      <c r="L167" s="521"/>
      <c r="N167" s="521"/>
      <c r="O167" s="521"/>
    </row>
    <row r="168" spans="1:15" s="138" customFormat="1" ht="31.5" x14ac:dyDescent="0.25">
      <c r="A168" s="278" t="s">
        <v>217</v>
      </c>
      <c r="B168" s="11" t="s">
        <v>29</v>
      </c>
      <c r="C168" s="189">
        <v>13</v>
      </c>
      <c r="D168" s="281" t="s">
        <v>218</v>
      </c>
      <c r="E168" s="325"/>
      <c r="F168" s="159">
        <f>F173+F169+F171</f>
        <v>26390.199999999997</v>
      </c>
      <c r="G168" s="522"/>
      <c r="H168" s="522">
        <f t="shared" ref="H168:J168" si="29">H173+H169+H171</f>
        <v>26390.2</v>
      </c>
      <c r="I168" s="522"/>
      <c r="J168" s="522">
        <f t="shared" si="29"/>
        <v>26390.2</v>
      </c>
      <c r="K168" s="522"/>
      <c r="L168" s="154"/>
      <c r="N168" s="154"/>
      <c r="O168" s="154"/>
    </row>
    <row r="169" spans="1:15" s="519" customFormat="1" ht="47.25" x14ac:dyDescent="0.25">
      <c r="A169" s="375" t="s">
        <v>41</v>
      </c>
      <c r="B169" s="453" t="s">
        <v>29</v>
      </c>
      <c r="C169" s="453">
        <v>13</v>
      </c>
      <c r="D169" s="281" t="s">
        <v>218</v>
      </c>
      <c r="E169" s="473" t="s">
        <v>127</v>
      </c>
      <c r="F169" s="522">
        <f>F170</f>
        <v>13228.4</v>
      </c>
      <c r="G169" s="522"/>
      <c r="H169" s="522">
        <f t="shared" ref="H169:J169" si="30">H170</f>
        <v>24918.400000000001</v>
      </c>
      <c r="I169" s="522"/>
      <c r="J169" s="522">
        <f t="shared" si="30"/>
        <v>24918.400000000001</v>
      </c>
      <c r="K169" s="522"/>
      <c r="L169" s="521"/>
      <c r="N169" s="521"/>
      <c r="O169" s="521"/>
    </row>
    <row r="170" spans="1:15" s="519" customFormat="1" x14ac:dyDescent="0.25">
      <c r="A170" s="375" t="s">
        <v>68</v>
      </c>
      <c r="B170" s="453" t="s">
        <v>29</v>
      </c>
      <c r="C170" s="453">
        <v>13</v>
      </c>
      <c r="D170" s="281" t="s">
        <v>218</v>
      </c>
      <c r="E170" s="473" t="s">
        <v>128</v>
      </c>
      <c r="F170" s="522">
        <f>'ведом. 2025-2027'!AD103</f>
        <v>13228.4</v>
      </c>
      <c r="G170" s="524"/>
      <c r="H170" s="522">
        <f>'ведом. 2025-2027'!AE103</f>
        <v>24918.400000000001</v>
      </c>
      <c r="I170" s="522"/>
      <c r="J170" s="522">
        <f>'ведом. 2025-2027'!AF103</f>
        <v>24918.400000000001</v>
      </c>
      <c r="K170" s="522"/>
      <c r="L170" s="521"/>
      <c r="N170" s="521"/>
      <c r="O170" s="521"/>
    </row>
    <row r="171" spans="1:15" s="519" customFormat="1" x14ac:dyDescent="0.25">
      <c r="A171" s="375" t="s">
        <v>120</v>
      </c>
      <c r="B171" s="453" t="s">
        <v>29</v>
      </c>
      <c r="C171" s="453">
        <v>13</v>
      </c>
      <c r="D171" s="281" t="s">
        <v>218</v>
      </c>
      <c r="E171" s="473" t="s">
        <v>37</v>
      </c>
      <c r="F171" s="522">
        <f>F172</f>
        <v>556.1</v>
      </c>
      <c r="G171" s="522"/>
      <c r="H171" s="522">
        <f t="shared" ref="H171:J171" si="31">H172</f>
        <v>1471.8</v>
      </c>
      <c r="I171" s="522"/>
      <c r="J171" s="522">
        <f t="shared" si="31"/>
        <v>1471.8</v>
      </c>
      <c r="K171" s="522"/>
      <c r="L171" s="521"/>
      <c r="N171" s="521"/>
      <c r="O171" s="521"/>
    </row>
    <row r="172" spans="1:15" s="519" customFormat="1" ht="31.5" x14ac:dyDescent="0.25">
      <c r="A172" s="375" t="s">
        <v>52</v>
      </c>
      <c r="B172" s="453" t="s">
        <v>29</v>
      </c>
      <c r="C172" s="453">
        <v>13</v>
      </c>
      <c r="D172" s="281" t="s">
        <v>218</v>
      </c>
      <c r="E172" s="473" t="s">
        <v>65</v>
      </c>
      <c r="F172" s="522">
        <f>'ведом. 2025-2027'!AD105</f>
        <v>556.1</v>
      </c>
      <c r="G172" s="524"/>
      <c r="H172" s="522">
        <f>'ведом. 2025-2027'!AE105</f>
        <v>1471.8</v>
      </c>
      <c r="I172" s="522"/>
      <c r="J172" s="522">
        <f>'ведом. 2025-2027'!AF105</f>
        <v>1471.8</v>
      </c>
      <c r="K172" s="522"/>
      <c r="L172" s="521"/>
      <c r="N172" s="521"/>
      <c r="O172" s="521"/>
    </row>
    <row r="173" spans="1:15" s="138" customFormat="1" ht="31.5" x14ac:dyDescent="0.25">
      <c r="A173" s="375" t="s">
        <v>60</v>
      </c>
      <c r="B173" s="11" t="s">
        <v>29</v>
      </c>
      <c r="C173" s="189">
        <v>13</v>
      </c>
      <c r="D173" s="281" t="s">
        <v>218</v>
      </c>
      <c r="E173" s="329">
        <v>600</v>
      </c>
      <c r="F173" s="159">
        <f>F174</f>
        <v>12605.7</v>
      </c>
      <c r="G173" s="306"/>
      <c r="H173" s="522">
        <f>H174</f>
        <v>0</v>
      </c>
      <c r="I173" s="522"/>
      <c r="J173" s="522">
        <f>J174</f>
        <v>0</v>
      </c>
      <c r="K173" s="522"/>
      <c r="L173" s="154"/>
      <c r="N173" s="154"/>
      <c r="O173" s="154"/>
    </row>
    <row r="174" spans="1:15" s="138" customFormat="1" x14ac:dyDescent="0.25">
      <c r="A174" s="375" t="s">
        <v>61</v>
      </c>
      <c r="B174" s="11" t="s">
        <v>29</v>
      </c>
      <c r="C174" s="189">
        <v>13</v>
      </c>
      <c r="D174" s="281" t="s">
        <v>218</v>
      </c>
      <c r="E174" s="329">
        <v>610</v>
      </c>
      <c r="F174" s="159">
        <f>'ведом. 2025-2027'!AD631</f>
        <v>12605.7</v>
      </c>
      <c r="G174" s="306"/>
      <c r="H174" s="522">
        <f>'ведом. 2025-2027'!AE631</f>
        <v>0</v>
      </c>
      <c r="I174" s="522"/>
      <c r="J174" s="522">
        <f>'ведом. 2025-2027'!AF631</f>
        <v>0</v>
      </c>
      <c r="K174" s="522"/>
      <c r="L174" s="154"/>
      <c r="N174" s="154"/>
      <c r="O174" s="154"/>
    </row>
    <row r="175" spans="1:15" s="138" customFormat="1" ht="31.5" x14ac:dyDescent="0.25">
      <c r="A175" s="278" t="s">
        <v>203</v>
      </c>
      <c r="B175" s="191" t="s">
        <v>29</v>
      </c>
      <c r="C175" s="4">
        <v>13</v>
      </c>
      <c r="D175" s="281" t="s">
        <v>204</v>
      </c>
      <c r="E175" s="326"/>
      <c r="F175" s="159">
        <f>F176+F181</f>
        <v>98923.4</v>
      </c>
      <c r="G175" s="306"/>
      <c r="H175" s="522">
        <f>H176+H181</f>
        <v>36987.200000000004</v>
      </c>
      <c r="I175" s="522"/>
      <c r="J175" s="522">
        <f>J176+J181</f>
        <v>36987.200000000004</v>
      </c>
      <c r="K175" s="522"/>
      <c r="L175" s="154"/>
      <c r="N175" s="154"/>
      <c r="O175" s="154"/>
    </row>
    <row r="176" spans="1:15" s="138" customFormat="1" ht="47.25" x14ac:dyDescent="0.25">
      <c r="A176" s="375" t="s">
        <v>219</v>
      </c>
      <c r="B176" s="191" t="s">
        <v>29</v>
      </c>
      <c r="C176" s="4">
        <v>13</v>
      </c>
      <c r="D176" s="281" t="s">
        <v>220</v>
      </c>
      <c r="E176" s="328"/>
      <c r="F176" s="159">
        <f>F177+F179</f>
        <v>79325.799999999988</v>
      </c>
      <c r="G176" s="159"/>
      <c r="H176" s="522">
        <f>H177+H179</f>
        <v>27679.600000000002</v>
      </c>
      <c r="I176" s="522"/>
      <c r="J176" s="522">
        <f>J177+J179</f>
        <v>27679.600000000002</v>
      </c>
      <c r="K176" s="522"/>
      <c r="L176" s="154"/>
      <c r="N176" s="154"/>
      <c r="O176" s="154"/>
    </row>
    <row r="177" spans="1:15" s="138" customFormat="1" ht="47.25" x14ac:dyDescent="0.25">
      <c r="A177" s="375" t="s">
        <v>41</v>
      </c>
      <c r="B177" s="191" t="s">
        <v>29</v>
      </c>
      <c r="C177" s="4">
        <v>13</v>
      </c>
      <c r="D177" s="281" t="s">
        <v>220</v>
      </c>
      <c r="E177" s="328" t="s">
        <v>127</v>
      </c>
      <c r="F177" s="159">
        <f>F178</f>
        <v>78583.899999999994</v>
      </c>
      <c r="G177" s="306"/>
      <c r="H177" s="522">
        <f>H178</f>
        <v>26937.7</v>
      </c>
      <c r="I177" s="522"/>
      <c r="J177" s="522">
        <f>'ведом. 2025-2027'!AF108</f>
        <v>26937.7</v>
      </c>
      <c r="K177" s="522"/>
      <c r="L177" s="154"/>
      <c r="N177" s="154"/>
      <c r="O177" s="154"/>
    </row>
    <row r="178" spans="1:15" s="138" customFormat="1" x14ac:dyDescent="0.25">
      <c r="A178" s="375" t="s">
        <v>68</v>
      </c>
      <c r="B178" s="191" t="s">
        <v>29</v>
      </c>
      <c r="C178" s="4">
        <v>13</v>
      </c>
      <c r="D178" s="281" t="s">
        <v>220</v>
      </c>
      <c r="E178" s="328" t="s">
        <v>128</v>
      </c>
      <c r="F178" s="159">
        <f>'ведом. 2025-2027'!AD109</f>
        <v>78583.899999999994</v>
      </c>
      <c r="G178" s="306"/>
      <c r="H178" s="522">
        <f>'ведом. 2025-2027'!AE109</f>
        <v>26937.7</v>
      </c>
      <c r="I178" s="522"/>
      <c r="J178" s="522">
        <f>'ведом. 2025-2027'!AF109</f>
        <v>26937.7</v>
      </c>
      <c r="K178" s="522"/>
      <c r="L178" s="154"/>
      <c r="N178" s="154"/>
      <c r="O178" s="154"/>
    </row>
    <row r="179" spans="1:15" s="138" customFormat="1" x14ac:dyDescent="0.25">
      <c r="A179" s="375" t="s">
        <v>120</v>
      </c>
      <c r="B179" s="191" t="s">
        <v>29</v>
      </c>
      <c r="C179" s="4">
        <v>13</v>
      </c>
      <c r="D179" s="281" t="s">
        <v>220</v>
      </c>
      <c r="E179" s="328" t="s">
        <v>37</v>
      </c>
      <c r="F179" s="159">
        <f>F180</f>
        <v>741.9</v>
      </c>
      <c r="G179" s="306"/>
      <c r="H179" s="522">
        <f>H180</f>
        <v>741.9</v>
      </c>
      <c r="I179" s="522"/>
      <c r="J179" s="522">
        <f>'ведом. 2025-2027'!AF110</f>
        <v>741.9</v>
      </c>
      <c r="K179" s="522"/>
      <c r="L179" s="154"/>
      <c r="N179" s="154"/>
      <c r="O179" s="154"/>
    </row>
    <row r="180" spans="1:15" s="138" customFormat="1" ht="31.5" x14ac:dyDescent="0.25">
      <c r="A180" s="375" t="s">
        <v>52</v>
      </c>
      <c r="B180" s="191" t="s">
        <v>29</v>
      </c>
      <c r="C180" s="4">
        <v>13</v>
      </c>
      <c r="D180" s="281" t="s">
        <v>220</v>
      </c>
      <c r="E180" s="328" t="s">
        <v>65</v>
      </c>
      <c r="F180" s="159">
        <f>'ведом. 2025-2027'!AD111</f>
        <v>741.9</v>
      </c>
      <c r="G180" s="306"/>
      <c r="H180" s="522">
        <f>'ведом. 2025-2027'!AE111</f>
        <v>741.9</v>
      </c>
      <c r="I180" s="522"/>
      <c r="J180" s="522">
        <f>'ведом. 2025-2027'!AF111</f>
        <v>741.9</v>
      </c>
      <c r="K180" s="522"/>
      <c r="L180" s="154"/>
      <c r="N180" s="154"/>
      <c r="O180" s="154"/>
    </row>
    <row r="181" spans="1:15" s="177" customFormat="1" ht="47.25" x14ac:dyDescent="0.25">
      <c r="A181" s="375" t="s">
        <v>384</v>
      </c>
      <c r="B181" s="191" t="s">
        <v>29</v>
      </c>
      <c r="C181" s="4">
        <v>13</v>
      </c>
      <c r="D181" s="281" t="s">
        <v>385</v>
      </c>
      <c r="E181" s="328"/>
      <c r="F181" s="159">
        <f>F182+F184+F186</f>
        <v>19597.599999999999</v>
      </c>
      <c r="G181" s="522"/>
      <c r="H181" s="522">
        <f t="shared" ref="H181:J181" si="32">H182+H184+H186</f>
        <v>9307.6</v>
      </c>
      <c r="I181" s="522"/>
      <c r="J181" s="522">
        <f t="shared" si="32"/>
        <v>9307.6</v>
      </c>
      <c r="K181" s="522"/>
      <c r="L181" s="154"/>
      <c r="N181" s="154"/>
      <c r="O181" s="154"/>
    </row>
    <row r="182" spans="1:15" s="177" customFormat="1" ht="47.25" x14ac:dyDescent="0.25">
      <c r="A182" s="375" t="s">
        <v>41</v>
      </c>
      <c r="B182" s="191" t="s">
        <v>29</v>
      </c>
      <c r="C182" s="4">
        <v>13</v>
      </c>
      <c r="D182" s="281" t="s">
        <v>385</v>
      </c>
      <c r="E182" s="328" t="s">
        <v>127</v>
      </c>
      <c r="F182" s="159">
        <f>F183</f>
        <v>18603.599999999999</v>
      </c>
      <c r="G182" s="306"/>
      <c r="H182" s="522">
        <f>H183</f>
        <v>8603.6</v>
      </c>
      <c r="I182" s="522"/>
      <c r="J182" s="522">
        <f>J183</f>
        <v>8603.6</v>
      </c>
      <c r="K182" s="522"/>
      <c r="L182" s="154"/>
      <c r="N182" s="154"/>
      <c r="O182" s="154"/>
    </row>
    <row r="183" spans="1:15" s="177" customFormat="1" x14ac:dyDescent="0.25">
      <c r="A183" s="375" t="s">
        <v>68</v>
      </c>
      <c r="B183" s="191" t="s">
        <v>29</v>
      </c>
      <c r="C183" s="4">
        <v>13</v>
      </c>
      <c r="D183" s="281" t="s">
        <v>385</v>
      </c>
      <c r="E183" s="328" t="s">
        <v>128</v>
      </c>
      <c r="F183" s="159">
        <f>'ведом. 2025-2027'!AD114</f>
        <v>18603.599999999999</v>
      </c>
      <c r="G183" s="306"/>
      <c r="H183" s="522">
        <f>'ведом. 2025-2027'!AE114</f>
        <v>8603.6</v>
      </c>
      <c r="I183" s="522"/>
      <c r="J183" s="522">
        <f>'ведом. 2025-2027'!AF114</f>
        <v>8603.6</v>
      </c>
      <c r="K183" s="522"/>
      <c r="L183" s="154"/>
      <c r="N183" s="154"/>
      <c r="O183" s="154"/>
    </row>
    <row r="184" spans="1:15" s="177" customFormat="1" x14ac:dyDescent="0.25">
      <c r="A184" s="375" t="s">
        <v>120</v>
      </c>
      <c r="B184" s="191" t="s">
        <v>29</v>
      </c>
      <c r="C184" s="4">
        <v>13</v>
      </c>
      <c r="D184" s="281" t="s">
        <v>385</v>
      </c>
      <c r="E184" s="328" t="s">
        <v>37</v>
      </c>
      <c r="F184" s="159">
        <f>F185</f>
        <v>993.3</v>
      </c>
      <c r="G184" s="306"/>
      <c r="H184" s="522">
        <f>H185</f>
        <v>704</v>
      </c>
      <c r="I184" s="522"/>
      <c r="J184" s="522">
        <f>J185</f>
        <v>704</v>
      </c>
      <c r="K184" s="522"/>
      <c r="L184" s="154"/>
      <c r="N184" s="154"/>
      <c r="O184" s="154"/>
    </row>
    <row r="185" spans="1:15" s="177" customFormat="1" ht="31.5" x14ac:dyDescent="0.25">
      <c r="A185" s="375" t="s">
        <v>52</v>
      </c>
      <c r="B185" s="191" t="s">
        <v>29</v>
      </c>
      <c r="C185" s="4">
        <v>13</v>
      </c>
      <c r="D185" s="281" t="s">
        <v>385</v>
      </c>
      <c r="E185" s="328" t="s">
        <v>65</v>
      </c>
      <c r="F185" s="159">
        <f>'ведом. 2025-2027'!AD116</f>
        <v>993.3</v>
      </c>
      <c r="G185" s="306"/>
      <c r="H185" s="522">
        <f>'ведом. 2025-2027'!AE116</f>
        <v>704</v>
      </c>
      <c r="I185" s="522"/>
      <c r="J185" s="522">
        <f>'ведом. 2025-2027'!AF116</f>
        <v>704</v>
      </c>
      <c r="K185" s="522"/>
      <c r="L185" s="154"/>
      <c r="N185" s="154"/>
      <c r="O185" s="154"/>
    </row>
    <row r="186" spans="1:15" s="519" customFormat="1" x14ac:dyDescent="0.25">
      <c r="A186" s="451" t="s">
        <v>42</v>
      </c>
      <c r="B186" s="453" t="s">
        <v>29</v>
      </c>
      <c r="C186" s="453">
        <v>13</v>
      </c>
      <c r="D186" s="544" t="s">
        <v>385</v>
      </c>
      <c r="E186" s="473" t="s">
        <v>347</v>
      </c>
      <c r="F186" s="522">
        <f>F187</f>
        <v>0.7</v>
      </c>
      <c r="G186" s="522"/>
      <c r="H186" s="522">
        <f t="shared" ref="H186:J186" si="33">H187</f>
        <v>0</v>
      </c>
      <c r="I186" s="522"/>
      <c r="J186" s="522">
        <f t="shared" si="33"/>
        <v>0</v>
      </c>
      <c r="K186" s="522"/>
      <c r="L186" s="521"/>
      <c r="N186" s="521"/>
      <c r="O186" s="521"/>
    </row>
    <row r="187" spans="1:15" s="519" customFormat="1" x14ac:dyDescent="0.25">
      <c r="A187" s="451" t="s">
        <v>57</v>
      </c>
      <c r="B187" s="453" t="s">
        <v>29</v>
      </c>
      <c r="C187" s="453">
        <v>13</v>
      </c>
      <c r="D187" s="544" t="s">
        <v>385</v>
      </c>
      <c r="E187" s="473" t="s">
        <v>824</v>
      </c>
      <c r="F187" s="522">
        <f>'ведом. 2025-2027'!AD118</f>
        <v>0.7</v>
      </c>
      <c r="G187" s="524"/>
      <c r="H187" s="522">
        <f>'ведом. 2025-2027'!AE118</f>
        <v>0</v>
      </c>
      <c r="I187" s="522"/>
      <c r="J187" s="522">
        <f>'ведом. 2025-2027'!AF118</f>
        <v>0</v>
      </c>
      <c r="K187" s="522"/>
      <c r="L187" s="521"/>
      <c r="N187" s="521"/>
      <c r="O187" s="521"/>
    </row>
    <row r="188" spans="1:15" s="519" customFormat="1" ht="31.5" x14ac:dyDescent="0.25">
      <c r="A188" s="451" t="s">
        <v>534</v>
      </c>
      <c r="B188" s="453" t="s">
        <v>29</v>
      </c>
      <c r="C188" s="454">
        <v>13</v>
      </c>
      <c r="D188" s="464" t="s">
        <v>535</v>
      </c>
      <c r="E188" s="460"/>
      <c r="F188" s="522">
        <f>F189</f>
        <v>87.2</v>
      </c>
      <c r="G188" s="522"/>
      <c r="H188" s="522">
        <f t="shared" ref="H188:J190" si="34">H189</f>
        <v>82.9</v>
      </c>
      <c r="I188" s="522"/>
      <c r="J188" s="522">
        <f t="shared" si="34"/>
        <v>84.9</v>
      </c>
      <c r="K188" s="522"/>
      <c r="L188" s="521"/>
      <c r="N188" s="521"/>
      <c r="O188" s="521"/>
    </row>
    <row r="189" spans="1:15" s="519" customFormat="1" ht="78.75" x14ac:dyDescent="0.25">
      <c r="A189" s="451" t="s">
        <v>406</v>
      </c>
      <c r="B189" s="453" t="s">
        <v>29</v>
      </c>
      <c r="C189" s="454">
        <v>13</v>
      </c>
      <c r="D189" s="458" t="s">
        <v>536</v>
      </c>
      <c r="E189" s="460"/>
      <c r="F189" s="522">
        <f>F190</f>
        <v>87.2</v>
      </c>
      <c r="G189" s="522"/>
      <c r="H189" s="522">
        <f t="shared" si="34"/>
        <v>82.9</v>
      </c>
      <c r="I189" s="522"/>
      <c r="J189" s="522">
        <f t="shared" si="34"/>
        <v>84.9</v>
      </c>
      <c r="K189" s="522"/>
      <c r="L189" s="521"/>
      <c r="N189" s="521"/>
      <c r="O189" s="521"/>
    </row>
    <row r="190" spans="1:15" s="519" customFormat="1" x14ac:dyDescent="0.25">
      <c r="A190" s="451" t="s">
        <v>120</v>
      </c>
      <c r="B190" s="453" t="s">
        <v>29</v>
      </c>
      <c r="C190" s="454">
        <v>13</v>
      </c>
      <c r="D190" s="458" t="s">
        <v>536</v>
      </c>
      <c r="E190" s="460">
        <v>200</v>
      </c>
      <c r="F190" s="522">
        <f>F191</f>
        <v>87.2</v>
      </c>
      <c r="G190" s="522"/>
      <c r="H190" s="522">
        <f t="shared" si="34"/>
        <v>82.9</v>
      </c>
      <c r="I190" s="522"/>
      <c r="J190" s="522">
        <f t="shared" si="34"/>
        <v>84.9</v>
      </c>
      <c r="K190" s="522"/>
      <c r="L190" s="521"/>
      <c r="N190" s="521"/>
      <c r="O190" s="521"/>
    </row>
    <row r="191" spans="1:15" s="519" customFormat="1" ht="31.5" x14ac:dyDescent="0.25">
      <c r="A191" s="451" t="s">
        <v>52</v>
      </c>
      <c r="B191" s="453" t="s">
        <v>29</v>
      </c>
      <c r="C191" s="454">
        <v>13</v>
      </c>
      <c r="D191" s="458" t="s">
        <v>536</v>
      </c>
      <c r="E191" s="460">
        <v>240</v>
      </c>
      <c r="F191" s="522">
        <f>'ведом. 2025-2027'!AD122</f>
        <v>87.2</v>
      </c>
      <c r="G191" s="524"/>
      <c r="H191" s="522">
        <f>'ведом. 2025-2027'!AE122</f>
        <v>82.9</v>
      </c>
      <c r="I191" s="522"/>
      <c r="J191" s="522">
        <f>'ведом. 2025-2027'!AF122</f>
        <v>84.9</v>
      </c>
      <c r="K191" s="522"/>
      <c r="L191" s="521"/>
      <c r="N191" s="521"/>
      <c r="O191" s="521"/>
    </row>
    <row r="192" spans="1:15" s="138" customFormat="1" ht="31.5" x14ac:dyDescent="0.25">
      <c r="A192" s="255" t="s">
        <v>298</v>
      </c>
      <c r="B192" s="191" t="s">
        <v>29</v>
      </c>
      <c r="C192" s="4">
        <v>13</v>
      </c>
      <c r="D192" s="156" t="s">
        <v>132</v>
      </c>
      <c r="E192" s="326"/>
      <c r="F192" s="159">
        <f t="shared" ref="F192:K192" si="35">F193</f>
        <v>0.6</v>
      </c>
      <c r="G192" s="306">
        <f t="shared" si="35"/>
        <v>0.6</v>
      </c>
      <c r="H192" s="522">
        <f t="shared" si="35"/>
        <v>922</v>
      </c>
      <c r="I192" s="522">
        <f t="shared" si="35"/>
        <v>922</v>
      </c>
      <c r="J192" s="522">
        <f t="shared" si="35"/>
        <v>20.2</v>
      </c>
      <c r="K192" s="522">
        <f t="shared" si="35"/>
        <v>20.2</v>
      </c>
      <c r="L192" s="154"/>
      <c r="N192" s="154"/>
      <c r="O192" s="154"/>
    </row>
    <row r="193" spans="1:15" s="138" customFormat="1" x14ac:dyDescent="0.25">
      <c r="A193" s="255" t="s">
        <v>48</v>
      </c>
      <c r="B193" s="191" t="s">
        <v>29</v>
      </c>
      <c r="C193" s="4">
        <v>13</v>
      </c>
      <c r="D193" s="156" t="s">
        <v>444</v>
      </c>
      <c r="E193" s="326"/>
      <c r="F193" s="159">
        <f t="shared" ref="F193:K193" si="36">F194</f>
        <v>0.6</v>
      </c>
      <c r="G193" s="306">
        <f t="shared" si="36"/>
        <v>0.6</v>
      </c>
      <c r="H193" s="522">
        <f t="shared" si="36"/>
        <v>922</v>
      </c>
      <c r="I193" s="522">
        <f t="shared" si="36"/>
        <v>922</v>
      </c>
      <c r="J193" s="522">
        <f t="shared" si="36"/>
        <v>20.2</v>
      </c>
      <c r="K193" s="522">
        <f t="shared" si="36"/>
        <v>20.2</v>
      </c>
      <c r="L193" s="154"/>
      <c r="N193" s="154"/>
      <c r="O193" s="154"/>
    </row>
    <row r="194" spans="1:15" s="138" customFormat="1" ht="31.5" x14ac:dyDescent="0.25">
      <c r="A194" s="272" t="s">
        <v>311</v>
      </c>
      <c r="B194" s="191" t="s">
        <v>29</v>
      </c>
      <c r="C194" s="4">
        <v>13</v>
      </c>
      <c r="D194" s="156" t="s">
        <v>453</v>
      </c>
      <c r="E194" s="326"/>
      <c r="F194" s="159">
        <f t="shared" ref="F194:K196" si="37">F195</f>
        <v>0.6</v>
      </c>
      <c r="G194" s="306">
        <f t="shared" si="37"/>
        <v>0.6</v>
      </c>
      <c r="H194" s="522">
        <f t="shared" si="37"/>
        <v>922</v>
      </c>
      <c r="I194" s="522">
        <f t="shared" si="37"/>
        <v>922</v>
      </c>
      <c r="J194" s="522">
        <f>'ведом. 2025-2027'!AF125</f>
        <v>20.2</v>
      </c>
      <c r="K194" s="522">
        <f t="shared" si="37"/>
        <v>20.2</v>
      </c>
      <c r="L194" s="154"/>
      <c r="N194" s="154"/>
      <c r="O194" s="154"/>
    </row>
    <row r="195" spans="1:15" s="138" customFormat="1" ht="31.5" x14ac:dyDescent="0.25">
      <c r="A195" s="271" t="s">
        <v>455</v>
      </c>
      <c r="B195" s="191" t="s">
        <v>29</v>
      </c>
      <c r="C195" s="4">
        <v>13</v>
      </c>
      <c r="D195" s="156" t="s">
        <v>454</v>
      </c>
      <c r="E195" s="326"/>
      <c r="F195" s="159">
        <f t="shared" si="37"/>
        <v>0.6</v>
      </c>
      <c r="G195" s="306">
        <f t="shared" si="37"/>
        <v>0.6</v>
      </c>
      <c r="H195" s="522">
        <f t="shared" si="37"/>
        <v>922</v>
      </c>
      <c r="I195" s="522">
        <f t="shared" si="37"/>
        <v>922</v>
      </c>
      <c r="J195" s="522">
        <f>'ведом. 2025-2027'!AF126</f>
        <v>20.2</v>
      </c>
      <c r="K195" s="522">
        <f t="shared" si="37"/>
        <v>20.2</v>
      </c>
      <c r="L195" s="154"/>
      <c r="N195" s="154"/>
      <c r="O195" s="154"/>
    </row>
    <row r="196" spans="1:15" s="138" customFormat="1" x14ac:dyDescent="0.25">
      <c r="A196" s="375" t="s">
        <v>120</v>
      </c>
      <c r="B196" s="191" t="s">
        <v>29</v>
      </c>
      <c r="C196" s="4">
        <v>13</v>
      </c>
      <c r="D196" s="156" t="s">
        <v>454</v>
      </c>
      <c r="E196" s="326">
        <v>200</v>
      </c>
      <c r="F196" s="159">
        <f t="shared" si="37"/>
        <v>0.6</v>
      </c>
      <c r="G196" s="306">
        <f t="shared" si="37"/>
        <v>0.6</v>
      </c>
      <c r="H196" s="522">
        <f t="shared" si="37"/>
        <v>922</v>
      </c>
      <c r="I196" s="522">
        <f t="shared" si="37"/>
        <v>922</v>
      </c>
      <c r="J196" s="522">
        <f>'ведом. 2025-2027'!AF127</f>
        <v>20.2</v>
      </c>
      <c r="K196" s="522">
        <f t="shared" si="37"/>
        <v>20.2</v>
      </c>
      <c r="L196" s="154"/>
      <c r="N196" s="154"/>
      <c r="O196" s="154"/>
    </row>
    <row r="197" spans="1:15" s="138" customFormat="1" ht="31.5" x14ac:dyDescent="0.25">
      <c r="A197" s="375" t="s">
        <v>52</v>
      </c>
      <c r="B197" s="191" t="s">
        <v>29</v>
      </c>
      <c r="C197" s="4">
        <v>13</v>
      </c>
      <c r="D197" s="156" t="s">
        <v>454</v>
      </c>
      <c r="E197" s="326">
        <v>240</v>
      </c>
      <c r="F197" s="159">
        <f>'ведом. 2025-2027'!AD128</f>
        <v>0.6</v>
      </c>
      <c r="G197" s="306">
        <f>F197</f>
        <v>0.6</v>
      </c>
      <c r="H197" s="522">
        <f>'ведом. 2025-2027'!AE128</f>
        <v>922</v>
      </c>
      <c r="I197" s="522">
        <f>H197</f>
        <v>922</v>
      </c>
      <c r="J197" s="522">
        <f>'ведом. 2025-2027'!AF128</f>
        <v>20.2</v>
      </c>
      <c r="K197" s="522">
        <f>J197</f>
        <v>20.2</v>
      </c>
      <c r="L197" s="154"/>
      <c r="N197" s="154"/>
      <c r="O197" s="154"/>
    </row>
    <row r="198" spans="1:15" s="138" customFormat="1" x14ac:dyDescent="0.25">
      <c r="A198" s="255" t="s">
        <v>233</v>
      </c>
      <c r="B198" s="191" t="s">
        <v>29</v>
      </c>
      <c r="C198" s="4">
        <v>13</v>
      </c>
      <c r="D198" s="156" t="s">
        <v>234</v>
      </c>
      <c r="E198" s="326"/>
      <c r="F198" s="159">
        <f>F199</f>
        <v>57349</v>
      </c>
      <c r="G198" s="522"/>
      <c r="H198" s="522">
        <f t="shared" ref="H198:J198" si="38">H199</f>
        <v>52633</v>
      </c>
      <c r="I198" s="522"/>
      <c r="J198" s="522">
        <f t="shared" si="38"/>
        <v>53039</v>
      </c>
      <c r="K198" s="522"/>
      <c r="L198" s="154"/>
      <c r="N198" s="154"/>
      <c r="O198" s="154"/>
    </row>
    <row r="199" spans="1:15" s="177" customFormat="1" x14ac:dyDescent="0.25">
      <c r="A199" s="312" t="s">
        <v>48</v>
      </c>
      <c r="B199" s="191" t="s">
        <v>29</v>
      </c>
      <c r="C199" s="4">
        <v>13</v>
      </c>
      <c r="D199" s="156" t="s">
        <v>537</v>
      </c>
      <c r="E199" s="326"/>
      <c r="F199" s="159">
        <f>F200</f>
        <v>57349</v>
      </c>
      <c r="G199" s="306"/>
      <c r="H199" s="522">
        <f>H200</f>
        <v>52633</v>
      </c>
      <c r="I199" s="522"/>
      <c r="J199" s="522">
        <f>J200</f>
        <v>53039</v>
      </c>
      <c r="K199" s="522"/>
      <c r="L199" s="154"/>
      <c r="N199" s="154"/>
      <c r="O199" s="154"/>
    </row>
    <row r="200" spans="1:15" s="177" customFormat="1" ht="31.5" x14ac:dyDescent="0.25">
      <c r="A200" s="312" t="s">
        <v>327</v>
      </c>
      <c r="B200" s="191" t="s">
        <v>29</v>
      </c>
      <c r="C200" s="4">
        <v>13</v>
      </c>
      <c r="D200" s="156" t="s">
        <v>538</v>
      </c>
      <c r="E200" s="326"/>
      <c r="F200" s="159">
        <f>F201</f>
        <v>57349</v>
      </c>
      <c r="G200" s="306"/>
      <c r="H200" s="522">
        <f>H201</f>
        <v>52633</v>
      </c>
      <c r="I200" s="522"/>
      <c r="J200" s="522">
        <f>J201</f>
        <v>53039</v>
      </c>
      <c r="K200" s="522"/>
      <c r="L200" s="154"/>
      <c r="N200" s="154"/>
      <c r="O200" s="154"/>
    </row>
    <row r="201" spans="1:15" s="177" customFormat="1" ht="31.5" x14ac:dyDescent="0.25">
      <c r="A201" s="312" t="s">
        <v>235</v>
      </c>
      <c r="B201" s="191" t="s">
        <v>29</v>
      </c>
      <c r="C201" s="4">
        <v>13</v>
      </c>
      <c r="D201" s="156" t="s">
        <v>539</v>
      </c>
      <c r="E201" s="326"/>
      <c r="F201" s="159">
        <f>F202</f>
        <v>57349</v>
      </c>
      <c r="G201" s="306"/>
      <c r="H201" s="522">
        <f>H202</f>
        <v>52633</v>
      </c>
      <c r="I201" s="522"/>
      <c r="J201" s="522">
        <f>J202</f>
        <v>53039</v>
      </c>
      <c r="K201" s="522"/>
      <c r="L201" s="154"/>
      <c r="N201" s="154"/>
      <c r="O201" s="154"/>
    </row>
    <row r="202" spans="1:15" s="177" customFormat="1" ht="31.5" x14ac:dyDescent="0.25">
      <c r="A202" s="253" t="s">
        <v>60</v>
      </c>
      <c r="B202" s="191" t="s">
        <v>29</v>
      </c>
      <c r="C202" s="4">
        <v>13</v>
      </c>
      <c r="D202" s="156" t="s">
        <v>539</v>
      </c>
      <c r="E202" s="326">
        <v>600</v>
      </c>
      <c r="F202" s="159">
        <f>F203</f>
        <v>57349</v>
      </c>
      <c r="G202" s="306"/>
      <c r="H202" s="522">
        <f>H203</f>
        <v>52633</v>
      </c>
      <c r="I202" s="522"/>
      <c r="J202" s="522">
        <f>J203</f>
        <v>53039</v>
      </c>
      <c r="K202" s="522"/>
      <c r="L202" s="154"/>
      <c r="N202" s="154"/>
      <c r="O202" s="154"/>
    </row>
    <row r="203" spans="1:15" s="177" customFormat="1" x14ac:dyDescent="0.25">
      <c r="A203" s="253" t="s">
        <v>61</v>
      </c>
      <c r="B203" s="191" t="s">
        <v>29</v>
      </c>
      <c r="C203" s="4">
        <v>13</v>
      </c>
      <c r="D203" s="156" t="s">
        <v>539</v>
      </c>
      <c r="E203" s="326">
        <v>610</v>
      </c>
      <c r="F203" s="159">
        <f>'ведом. 2025-2027'!AD134</f>
        <v>57349</v>
      </c>
      <c r="G203" s="306"/>
      <c r="H203" s="522">
        <f>'ведом. 2025-2027'!AE134</f>
        <v>52633</v>
      </c>
      <c r="I203" s="522"/>
      <c r="J203" s="522">
        <f>'ведом. 2025-2027'!AF134</f>
        <v>53039</v>
      </c>
      <c r="K203" s="522"/>
      <c r="L203" s="154"/>
      <c r="N203" s="154"/>
      <c r="O203" s="154"/>
    </row>
    <row r="204" spans="1:15" s="138" customFormat="1" x14ac:dyDescent="0.25">
      <c r="A204" s="255" t="s">
        <v>225</v>
      </c>
      <c r="B204" s="191" t="s">
        <v>29</v>
      </c>
      <c r="C204" s="4">
        <v>13</v>
      </c>
      <c r="D204" s="156" t="s">
        <v>137</v>
      </c>
      <c r="E204" s="328"/>
      <c r="F204" s="159">
        <f>F208+F205</f>
        <v>12981</v>
      </c>
      <c r="G204" s="522"/>
      <c r="H204" s="522">
        <f t="shared" ref="H204:J204" si="39">H208+H205</f>
        <v>1505.8999999999996</v>
      </c>
      <c r="I204" s="522"/>
      <c r="J204" s="522">
        <f t="shared" si="39"/>
        <v>2562.7000000000003</v>
      </c>
      <c r="K204" s="522"/>
      <c r="L204" s="154"/>
      <c r="N204" s="154"/>
      <c r="O204" s="154"/>
    </row>
    <row r="205" spans="1:15" s="519" customFormat="1" x14ac:dyDescent="0.25">
      <c r="A205" s="451" t="s">
        <v>796</v>
      </c>
      <c r="B205" s="453" t="s">
        <v>29</v>
      </c>
      <c r="C205" s="453">
        <v>13</v>
      </c>
      <c r="D205" s="542" t="s">
        <v>797</v>
      </c>
      <c r="E205" s="454"/>
      <c r="F205" s="522">
        <f>F206</f>
        <v>31.3</v>
      </c>
      <c r="G205" s="522"/>
      <c r="H205" s="522">
        <f t="shared" ref="H205:J205" si="40">H206</f>
        <v>0</v>
      </c>
      <c r="I205" s="522"/>
      <c r="J205" s="522">
        <f t="shared" si="40"/>
        <v>0</v>
      </c>
      <c r="K205" s="522"/>
      <c r="L205" s="521"/>
      <c r="N205" s="521"/>
      <c r="O205" s="521"/>
    </row>
    <row r="206" spans="1:15" s="519" customFormat="1" x14ac:dyDescent="0.25">
      <c r="A206" s="451" t="s">
        <v>42</v>
      </c>
      <c r="B206" s="453" t="s">
        <v>29</v>
      </c>
      <c r="C206" s="453">
        <v>13</v>
      </c>
      <c r="D206" s="542" t="s">
        <v>797</v>
      </c>
      <c r="E206" s="454">
        <v>800</v>
      </c>
      <c r="F206" s="522">
        <f>F207</f>
        <v>31.3</v>
      </c>
      <c r="G206" s="522"/>
      <c r="H206" s="522">
        <f t="shared" ref="H206:J206" si="41">H207</f>
        <v>0</v>
      </c>
      <c r="I206" s="522"/>
      <c r="J206" s="522">
        <f t="shared" si="41"/>
        <v>0</v>
      </c>
      <c r="K206" s="522"/>
      <c r="L206" s="521"/>
      <c r="N206" s="521"/>
      <c r="O206" s="521"/>
    </row>
    <row r="207" spans="1:15" s="519" customFormat="1" x14ac:dyDescent="0.25">
      <c r="A207" s="451" t="s">
        <v>798</v>
      </c>
      <c r="B207" s="453" t="s">
        <v>29</v>
      </c>
      <c r="C207" s="453">
        <v>13</v>
      </c>
      <c r="D207" s="542" t="s">
        <v>797</v>
      </c>
      <c r="E207" s="454">
        <v>830</v>
      </c>
      <c r="F207" s="522">
        <f>'ведом. 2025-2027'!AD599</f>
        <v>31.3</v>
      </c>
      <c r="G207" s="522"/>
      <c r="H207" s="522">
        <f>'ведом. 2025-2027'!AE599</f>
        <v>0</v>
      </c>
      <c r="I207" s="522"/>
      <c r="J207" s="522">
        <f>'ведом. 2025-2027'!AF599</f>
        <v>0</v>
      </c>
      <c r="K207" s="522"/>
      <c r="L207" s="521"/>
      <c r="N207" s="521"/>
      <c r="O207" s="521"/>
    </row>
    <row r="208" spans="1:15" s="177" customFormat="1" x14ac:dyDescent="0.25">
      <c r="A208" s="383" t="s">
        <v>427</v>
      </c>
      <c r="B208" s="192" t="s">
        <v>29</v>
      </c>
      <c r="C208" s="186">
        <v>13</v>
      </c>
      <c r="D208" s="262" t="s">
        <v>428</v>
      </c>
      <c r="E208" s="327"/>
      <c r="F208" s="159">
        <f>F212+F209</f>
        <v>12949.7</v>
      </c>
      <c r="G208" s="522"/>
      <c r="H208" s="522">
        <f t="shared" ref="H208:J208" si="42">H212+H209</f>
        <v>1505.8999999999996</v>
      </c>
      <c r="I208" s="522"/>
      <c r="J208" s="522">
        <f t="shared" si="42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799</v>
      </c>
      <c r="B209" s="469" t="s">
        <v>29</v>
      </c>
      <c r="C209" s="470">
        <v>13</v>
      </c>
      <c r="D209" s="700" t="s">
        <v>800</v>
      </c>
      <c r="E209" s="701"/>
      <c r="F209" s="522">
        <f>F210</f>
        <v>150</v>
      </c>
      <c r="G209" s="522"/>
      <c r="H209" s="522">
        <f t="shared" ref="H209:J210" si="43">H210</f>
        <v>0</v>
      </c>
      <c r="I209" s="522"/>
      <c r="J209" s="522">
        <f t="shared" si="43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69" t="s">
        <v>29</v>
      </c>
      <c r="C210" s="470">
        <v>13</v>
      </c>
      <c r="D210" s="700" t="s">
        <v>800</v>
      </c>
      <c r="E210" s="701">
        <v>800</v>
      </c>
      <c r="F210" s="522">
        <f>F211</f>
        <v>150</v>
      </c>
      <c r="G210" s="522"/>
      <c r="H210" s="522">
        <f t="shared" si="43"/>
        <v>0</v>
      </c>
      <c r="I210" s="522"/>
      <c r="J210" s="522">
        <f t="shared" si="43"/>
        <v>0</v>
      </c>
      <c r="K210" s="522"/>
      <c r="L210" s="521"/>
      <c r="N210" s="521"/>
      <c r="O210" s="521"/>
    </row>
    <row r="211" spans="1:15" s="519" customFormat="1" x14ac:dyDescent="0.25">
      <c r="A211" s="451" t="s">
        <v>57</v>
      </c>
      <c r="B211" s="469" t="s">
        <v>29</v>
      </c>
      <c r="C211" s="470">
        <v>13</v>
      </c>
      <c r="D211" s="700" t="s">
        <v>800</v>
      </c>
      <c r="E211" s="701">
        <v>850</v>
      </c>
      <c r="F211" s="522">
        <f>'ведом. 2025-2027'!AD139</f>
        <v>150</v>
      </c>
      <c r="G211" s="524"/>
      <c r="H211" s="522">
        <f>'ведом. 2025-2027'!AE139</f>
        <v>0</v>
      </c>
      <c r="I211" s="522"/>
      <c r="J211" s="522">
        <f>'ведом. 2025-2027'!AF139</f>
        <v>0</v>
      </c>
      <c r="K211" s="522"/>
      <c r="L211" s="521"/>
      <c r="N211" s="521"/>
      <c r="O211" s="521"/>
    </row>
    <row r="212" spans="1:15" s="199" customFormat="1" ht="31.5" x14ac:dyDescent="0.25">
      <c r="A212" s="253" t="s">
        <v>430</v>
      </c>
      <c r="B212" s="192" t="s">
        <v>29</v>
      </c>
      <c r="C212" s="186">
        <v>13</v>
      </c>
      <c r="D212" s="282" t="s">
        <v>431</v>
      </c>
      <c r="E212" s="327"/>
      <c r="F212" s="159">
        <f>F213</f>
        <v>12799.7</v>
      </c>
      <c r="G212" s="306"/>
      <c r="H212" s="522">
        <f>H213</f>
        <v>1505.8999999999996</v>
      </c>
      <c r="I212" s="522"/>
      <c r="J212" s="522">
        <f>J213</f>
        <v>2562.7000000000003</v>
      </c>
      <c r="K212" s="522"/>
      <c r="L212" s="198"/>
      <c r="N212" s="198"/>
      <c r="O212" s="198"/>
    </row>
    <row r="213" spans="1:15" s="199" customFormat="1" x14ac:dyDescent="0.25">
      <c r="A213" s="253" t="s">
        <v>42</v>
      </c>
      <c r="B213" s="192" t="s">
        <v>29</v>
      </c>
      <c r="C213" s="186">
        <v>13</v>
      </c>
      <c r="D213" s="282" t="s">
        <v>431</v>
      </c>
      <c r="E213" s="327">
        <v>800</v>
      </c>
      <c r="F213" s="159">
        <f>F214</f>
        <v>12799.7</v>
      </c>
      <c r="G213" s="306"/>
      <c r="H213" s="522">
        <f>H214</f>
        <v>1505.8999999999996</v>
      </c>
      <c r="I213" s="522"/>
      <c r="J213" s="522">
        <f>J214</f>
        <v>2562.7000000000003</v>
      </c>
      <c r="K213" s="522"/>
      <c r="L213" s="198"/>
      <c r="N213" s="198"/>
      <c r="O213" s="198"/>
    </row>
    <row r="214" spans="1:15" s="199" customFormat="1" x14ac:dyDescent="0.25">
      <c r="A214" s="253" t="s">
        <v>136</v>
      </c>
      <c r="B214" s="192" t="s">
        <v>29</v>
      </c>
      <c r="C214" s="186">
        <v>13</v>
      </c>
      <c r="D214" s="282" t="s">
        <v>431</v>
      </c>
      <c r="E214" s="327">
        <v>870</v>
      </c>
      <c r="F214" s="159">
        <f>'ведом. 2025-2027'!AD559</f>
        <v>12799.7</v>
      </c>
      <c r="G214" s="306"/>
      <c r="H214" s="522">
        <f>'ведом. 2025-2027'!AE559</f>
        <v>1505.8999999999996</v>
      </c>
      <c r="I214" s="522"/>
      <c r="J214" s="522">
        <f>'ведом. 2025-2027'!AF559</f>
        <v>2562.7000000000003</v>
      </c>
      <c r="K214" s="522"/>
      <c r="L214" s="198"/>
      <c r="N214" s="198"/>
      <c r="O214" s="198"/>
    </row>
    <row r="215" spans="1:15" s="138" customFormat="1" x14ac:dyDescent="0.25">
      <c r="A215" s="384" t="s">
        <v>11</v>
      </c>
      <c r="B215" s="193" t="s">
        <v>30</v>
      </c>
      <c r="C215" s="188"/>
      <c r="D215" s="280"/>
      <c r="E215" s="330"/>
      <c r="F215" s="161">
        <f t="shared" ref="F215:K215" si="44">F216+F223</f>
        <v>5293.4</v>
      </c>
      <c r="G215" s="347">
        <f t="shared" si="44"/>
        <v>4643.3999999999996</v>
      </c>
      <c r="H215" s="161">
        <f t="shared" si="44"/>
        <v>5095.3</v>
      </c>
      <c r="I215" s="161">
        <f t="shared" si="44"/>
        <v>5021.3</v>
      </c>
      <c r="J215" s="161">
        <f t="shared" si="44"/>
        <v>5267.1</v>
      </c>
      <c r="K215" s="161">
        <f t="shared" si="44"/>
        <v>5193.1000000000004</v>
      </c>
      <c r="L215" s="154"/>
      <c r="N215" s="154"/>
      <c r="O215" s="154"/>
    </row>
    <row r="216" spans="1:15" s="138" customFormat="1" x14ac:dyDescent="0.25">
      <c r="A216" s="375" t="s">
        <v>12</v>
      </c>
      <c r="B216" s="191" t="s">
        <v>30</v>
      </c>
      <c r="C216" s="4" t="s">
        <v>7</v>
      </c>
      <c r="D216" s="26"/>
      <c r="E216" s="325"/>
      <c r="F216" s="159">
        <f t="shared" ref="F216:K221" si="45">F217</f>
        <v>4643.3999999999996</v>
      </c>
      <c r="G216" s="306">
        <f t="shared" si="45"/>
        <v>4643.3999999999996</v>
      </c>
      <c r="H216" s="522">
        <f t="shared" si="45"/>
        <v>5021.3</v>
      </c>
      <c r="I216" s="522">
        <f t="shared" si="45"/>
        <v>5021.3</v>
      </c>
      <c r="J216" s="522">
        <f t="shared" si="45"/>
        <v>5193.1000000000004</v>
      </c>
      <c r="K216" s="522">
        <f t="shared" si="45"/>
        <v>5193.1000000000004</v>
      </c>
      <c r="L216" s="154"/>
      <c r="N216" s="154"/>
      <c r="O216" s="154"/>
    </row>
    <row r="217" spans="1:15" s="138" customFormat="1" ht="31.5" x14ac:dyDescent="0.25">
      <c r="A217" s="255" t="s">
        <v>298</v>
      </c>
      <c r="B217" s="191" t="s">
        <v>30</v>
      </c>
      <c r="C217" s="4" t="s">
        <v>7</v>
      </c>
      <c r="D217" s="156" t="s">
        <v>132</v>
      </c>
      <c r="E217" s="325"/>
      <c r="F217" s="159">
        <f t="shared" si="45"/>
        <v>4643.3999999999996</v>
      </c>
      <c r="G217" s="306">
        <f t="shared" si="45"/>
        <v>4643.3999999999996</v>
      </c>
      <c r="H217" s="522">
        <f t="shared" si="45"/>
        <v>5021.3</v>
      </c>
      <c r="I217" s="522">
        <f t="shared" si="45"/>
        <v>5021.3</v>
      </c>
      <c r="J217" s="522">
        <f t="shared" si="45"/>
        <v>5193.1000000000004</v>
      </c>
      <c r="K217" s="522">
        <f t="shared" si="45"/>
        <v>5193.1000000000004</v>
      </c>
      <c r="L217" s="154"/>
      <c r="N217" s="154"/>
      <c r="O217" s="154"/>
    </row>
    <row r="218" spans="1:15" s="138" customFormat="1" x14ac:dyDescent="0.25">
      <c r="A218" s="255" t="s">
        <v>48</v>
      </c>
      <c r="B218" s="191" t="s">
        <v>30</v>
      </c>
      <c r="C218" s="4" t="s">
        <v>7</v>
      </c>
      <c r="D218" s="156" t="s">
        <v>444</v>
      </c>
      <c r="E218" s="325"/>
      <c r="F218" s="159">
        <f t="shared" ref="F218:K220" si="46">F219</f>
        <v>4643.3999999999996</v>
      </c>
      <c r="G218" s="306">
        <f t="shared" si="46"/>
        <v>4643.3999999999996</v>
      </c>
      <c r="H218" s="522">
        <f t="shared" si="46"/>
        <v>5021.3</v>
      </c>
      <c r="I218" s="522">
        <f t="shared" si="46"/>
        <v>5021.3</v>
      </c>
      <c r="J218" s="522">
        <f t="shared" si="46"/>
        <v>5193.1000000000004</v>
      </c>
      <c r="K218" s="522">
        <f t="shared" si="46"/>
        <v>5193.1000000000004</v>
      </c>
      <c r="L218" s="154"/>
      <c r="N218" s="154"/>
      <c r="O218" s="154"/>
    </row>
    <row r="219" spans="1:15" s="138" customFormat="1" x14ac:dyDescent="0.25">
      <c r="A219" s="278" t="s">
        <v>457</v>
      </c>
      <c r="B219" s="191" t="s">
        <v>30</v>
      </c>
      <c r="C219" s="4" t="s">
        <v>7</v>
      </c>
      <c r="D219" s="156" t="s">
        <v>445</v>
      </c>
      <c r="E219" s="325"/>
      <c r="F219" s="159">
        <f t="shared" si="46"/>
        <v>4643.3999999999996</v>
      </c>
      <c r="G219" s="306">
        <f t="shared" si="46"/>
        <v>4643.3999999999996</v>
      </c>
      <c r="H219" s="522">
        <f t="shared" si="46"/>
        <v>5021.3</v>
      </c>
      <c r="I219" s="522">
        <f t="shared" si="46"/>
        <v>5021.3</v>
      </c>
      <c r="J219" s="522">
        <f t="shared" si="46"/>
        <v>5193.1000000000004</v>
      </c>
      <c r="K219" s="522">
        <f t="shared" si="46"/>
        <v>5193.1000000000004</v>
      </c>
      <c r="L219" s="154"/>
      <c r="N219" s="154"/>
      <c r="O219" s="154"/>
    </row>
    <row r="220" spans="1:15" s="138" customFormat="1" ht="31.5" x14ac:dyDescent="0.25">
      <c r="A220" s="255" t="s">
        <v>456</v>
      </c>
      <c r="B220" s="191" t="s">
        <v>30</v>
      </c>
      <c r="C220" s="4" t="s">
        <v>7</v>
      </c>
      <c r="D220" s="156" t="s">
        <v>452</v>
      </c>
      <c r="E220" s="331"/>
      <c r="F220" s="159">
        <f>F221</f>
        <v>4643.3999999999996</v>
      </c>
      <c r="G220" s="159">
        <f t="shared" si="46"/>
        <v>4643.3999999999996</v>
      </c>
      <c r="H220" s="522">
        <f t="shared" si="46"/>
        <v>5021.3</v>
      </c>
      <c r="I220" s="522">
        <f t="shared" si="46"/>
        <v>5021.3</v>
      </c>
      <c r="J220" s="522">
        <f t="shared" si="46"/>
        <v>5193.1000000000004</v>
      </c>
      <c r="K220" s="522">
        <f t="shared" si="46"/>
        <v>5193.1000000000004</v>
      </c>
      <c r="L220" s="154"/>
      <c r="N220" s="154"/>
      <c r="O220" s="154"/>
    </row>
    <row r="221" spans="1:15" s="138" customFormat="1" ht="47.25" x14ac:dyDescent="0.25">
      <c r="A221" s="375" t="s">
        <v>41</v>
      </c>
      <c r="B221" s="191" t="s">
        <v>30</v>
      </c>
      <c r="C221" s="4" t="s">
        <v>7</v>
      </c>
      <c r="D221" s="156" t="s">
        <v>452</v>
      </c>
      <c r="E221" s="326">
        <v>100</v>
      </c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375" t="s">
        <v>96</v>
      </c>
      <c r="B222" s="191" t="s">
        <v>30</v>
      </c>
      <c r="C222" s="4" t="s">
        <v>7</v>
      </c>
      <c r="D222" s="156" t="s">
        <v>452</v>
      </c>
      <c r="E222" s="326">
        <v>120</v>
      </c>
      <c r="F222" s="159">
        <f>'ведом. 2025-2027'!AD147</f>
        <v>4643.3999999999996</v>
      </c>
      <c r="G222" s="306">
        <f>F222</f>
        <v>4643.3999999999996</v>
      </c>
      <c r="H222" s="522">
        <f>'ведом. 2025-2027'!AE147</f>
        <v>5021.3</v>
      </c>
      <c r="I222" s="522">
        <f>H222</f>
        <v>5021.3</v>
      </c>
      <c r="J222" s="522">
        <f>'ведом. 2025-2027'!AF147</f>
        <v>5193.1000000000004</v>
      </c>
      <c r="K222" s="522">
        <f>J222</f>
        <v>5193.1000000000004</v>
      </c>
      <c r="L222" s="154"/>
      <c r="N222" s="154"/>
      <c r="O222" s="154"/>
    </row>
    <row r="223" spans="1:15" s="138" customFormat="1" x14ac:dyDescent="0.25">
      <c r="A223" s="375" t="s">
        <v>47</v>
      </c>
      <c r="B223" s="191" t="s">
        <v>30</v>
      </c>
      <c r="C223" s="4" t="s">
        <v>49</v>
      </c>
      <c r="D223" s="26"/>
      <c r="E223" s="326"/>
      <c r="F223" s="159">
        <f t="shared" ref="F223:J228" si="47">F224</f>
        <v>650</v>
      </c>
      <c r="G223" s="306"/>
      <c r="H223" s="522">
        <f t="shared" si="47"/>
        <v>74</v>
      </c>
      <c r="I223" s="522"/>
      <c r="J223" s="522">
        <f t="shared" si="47"/>
        <v>74</v>
      </c>
      <c r="K223" s="522"/>
      <c r="L223" s="154"/>
      <c r="N223" s="154"/>
      <c r="O223" s="154"/>
    </row>
    <row r="224" spans="1:15" s="138" customFormat="1" x14ac:dyDescent="0.25">
      <c r="A224" s="255" t="s">
        <v>186</v>
      </c>
      <c r="B224" s="191" t="s">
        <v>30</v>
      </c>
      <c r="C224" s="4" t="s">
        <v>49</v>
      </c>
      <c r="D224" s="156" t="s">
        <v>112</v>
      </c>
      <c r="E224" s="326"/>
      <c r="F224" s="159">
        <f t="shared" si="47"/>
        <v>650</v>
      </c>
      <c r="G224" s="306"/>
      <c r="H224" s="522">
        <f t="shared" si="47"/>
        <v>74</v>
      </c>
      <c r="I224" s="522"/>
      <c r="J224" s="522">
        <f t="shared" si="47"/>
        <v>74</v>
      </c>
      <c r="K224" s="522"/>
      <c r="L224" s="154"/>
      <c r="N224" s="154"/>
      <c r="O224" s="154"/>
    </row>
    <row r="225" spans="1:15" s="138" customFormat="1" x14ac:dyDescent="0.25">
      <c r="A225" s="255" t="s">
        <v>189</v>
      </c>
      <c r="B225" s="191" t="s">
        <v>30</v>
      </c>
      <c r="C225" s="4" t="s">
        <v>49</v>
      </c>
      <c r="D225" s="156" t="s">
        <v>190</v>
      </c>
      <c r="E225" s="326"/>
      <c r="F225" s="159">
        <f t="shared" si="47"/>
        <v>650</v>
      </c>
      <c r="G225" s="306"/>
      <c r="H225" s="522">
        <f t="shared" si="47"/>
        <v>74</v>
      </c>
      <c r="I225" s="522"/>
      <c r="J225" s="522">
        <f t="shared" si="47"/>
        <v>74</v>
      </c>
      <c r="K225" s="522"/>
      <c r="L225" s="154"/>
      <c r="N225" s="154"/>
      <c r="O225" s="154"/>
    </row>
    <row r="226" spans="1:15" s="138" customFormat="1" ht="31.5" x14ac:dyDescent="0.25">
      <c r="A226" s="255" t="s">
        <v>191</v>
      </c>
      <c r="B226" s="191" t="s">
        <v>30</v>
      </c>
      <c r="C226" s="4" t="s">
        <v>49</v>
      </c>
      <c r="D226" s="156" t="s">
        <v>192</v>
      </c>
      <c r="E226" s="326"/>
      <c r="F226" s="159">
        <f t="shared" si="47"/>
        <v>650</v>
      </c>
      <c r="G226" s="306"/>
      <c r="H226" s="522">
        <f t="shared" si="47"/>
        <v>74</v>
      </c>
      <c r="I226" s="522"/>
      <c r="J226" s="522">
        <f t="shared" si="47"/>
        <v>74</v>
      </c>
      <c r="K226" s="522"/>
      <c r="L226" s="154"/>
      <c r="N226" s="154"/>
      <c r="O226" s="154"/>
    </row>
    <row r="227" spans="1:15" s="138" customFormat="1" x14ac:dyDescent="0.25">
      <c r="A227" s="278" t="s">
        <v>221</v>
      </c>
      <c r="B227" s="191" t="s">
        <v>30</v>
      </c>
      <c r="C227" s="4" t="s">
        <v>49</v>
      </c>
      <c r="D227" s="281" t="s">
        <v>222</v>
      </c>
      <c r="E227" s="330"/>
      <c r="F227" s="159">
        <f t="shared" si="47"/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375" t="s">
        <v>120</v>
      </c>
      <c r="B228" s="191" t="s">
        <v>30</v>
      </c>
      <c r="C228" s="4" t="s">
        <v>49</v>
      </c>
      <c r="D228" s="281" t="s">
        <v>222</v>
      </c>
      <c r="E228" s="332">
        <v>200</v>
      </c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ht="31.5" x14ac:dyDescent="0.25">
      <c r="A229" s="375" t="s">
        <v>52</v>
      </c>
      <c r="B229" s="191" t="s">
        <v>30</v>
      </c>
      <c r="C229" s="4" t="s">
        <v>49</v>
      </c>
      <c r="D229" s="281" t="s">
        <v>222</v>
      </c>
      <c r="E229" s="332">
        <v>240</v>
      </c>
      <c r="F229" s="159">
        <f>'ведом. 2025-2027'!AD154</f>
        <v>650</v>
      </c>
      <c r="G229" s="306"/>
      <c r="H229" s="522">
        <f>'ведом. 2025-2027'!AE154</f>
        <v>74</v>
      </c>
      <c r="I229" s="522"/>
      <c r="J229" s="522">
        <f>'ведом. 2025-2027'!AF154</f>
        <v>74</v>
      </c>
      <c r="K229" s="522"/>
      <c r="L229" s="154"/>
      <c r="N229" s="154"/>
      <c r="O229" s="154"/>
    </row>
    <row r="230" spans="1:15" s="138" customFormat="1" x14ac:dyDescent="0.25">
      <c r="A230" s="384" t="s">
        <v>46</v>
      </c>
      <c r="B230" s="193" t="s">
        <v>7</v>
      </c>
      <c r="C230" s="188"/>
      <c r="D230" s="280"/>
      <c r="E230" s="330"/>
      <c r="F230" s="161">
        <f>F231+F246+F284</f>
        <v>51899</v>
      </c>
      <c r="G230" s="347"/>
      <c r="H230" s="161">
        <f>H231+H246+H284</f>
        <v>24976.799999999999</v>
      </c>
      <c r="I230" s="161"/>
      <c r="J230" s="161">
        <f>J231+J246+J284</f>
        <v>22943.199999999997</v>
      </c>
      <c r="K230" s="161"/>
      <c r="L230" s="154"/>
      <c r="N230" s="154"/>
      <c r="O230" s="154"/>
    </row>
    <row r="231" spans="1:15" s="138" customFormat="1" x14ac:dyDescent="0.25">
      <c r="A231" s="253" t="s">
        <v>365</v>
      </c>
      <c r="B231" s="191" t="s">
        <v>7</v>
      </c>
      <c r="C231" s="4" t="s">
        <v>22</v>
      </c>
      <c r="D231" s="26"/>
      <c r="E231" s="325"/>
      <c r="F231" s="159">
        <f>F232</f>
        <v>1278.4000000000001</v>
      </c>
      <c r="G231" s="306"/>
      <c r="H231" s="522">
        <f>H232</f>
        <v>1177</v>
      </c>
      <c r="I231" s="522"/>
      <c r="J231" s="522">
        <f>J232</f>
        <v>1177</v>
      </c>
      <c r="K231" s="522"/>
      <c r="L231" s="154"/>
      <c r="N231" s="154"/>
      <c r="O231" s="154"/>
    </row>
    <row r="232" spans="1:15" s="138" customFormat="1" ht="31.5" x14ac:dyDescent="0.25">
      <c r="A232" s="259" t="s">
        <v>161</v>
      </c>
      <c r="B232" s="191" t="s">
        <v>7</v>
      </c>
      <c r="C232" s="4" t="s">
        <v>22</v>
      </c>
      <c r="D232" s="26" t="s">
        <v>102</v>
      </c>
      <c r="E232" s="325"/>
      <c r="F232" s="159">
        <f>F233</f>
        <v>1278.4000000000001</v>
      </c>
      <c r="G232" s="306"/>
      <c r="H232" s="522">
        <f>H233</f>
        <v>1177</v>
      </c>
      <c r="I232" s="522"/>
      <c r="J232" s="522">
        <f>J233</f>
        <v>1177</v>
      </c>
      <c r="K232" s="522"/>
      <c r="L232" s="154"/>
      <c r="N232" s="154"/>
      <c r="O232" s="154"/>
    </row>
    <row r="233" spans="1:15" s="138" customFormat="1" ht="31.5" x14ac:dyDescent="0.25">
      <c r="A233" s="259" t="s">
        <v>583</v>
      </c>
      <c r="B233" s="191" t="s">
        <v>7</v>
      </c>
      <c r="C233" s="4" t="s">
        <v>22</v>
      </c>
      <c r="D233" s="156" t="s">
        <v>103</v>
      </c>
      <c r="E233" s="325"/>
      <c r="F233" s="159">
        <f>F234+F242+F238</f>
        <v>1278.4000000000001</v>
      </c>
      <c r="G233" s="522"/>
      <c r="H233" s="522">
        <f t="shared" ref="H233:J233" si="48">H234+H242+H238</f>
        <v>1177</v>
      </c>
      <c r="I233" s="522"/>
      <c r="J233" s="522">
        <f t="shared" si="48"/>
        <v>1177</v>
      </c>
      <c r="K233" s="522"/>
      <c r="L233" s="154"/>
      <c r="N233" s="154"/>
      <c r="O233" s="154"/>
    </row>
    <row r="234" spans="1:15" s="138" customFormat="1" ht="78.75" x14ac:dyDescent="0.25">
      <c r="A234" s="277" t="s">
        <v>586</v>
      </c>
      <c r="B234" s="191" t="s">
        <v>7</v>
      </c>
      <c r="C234" s="4" t="s">
        <v>22</v>
      </c>
      <c r="D234" s="156" t="s">
        <v>124</v>
      </c>
      <c r="E234" s="325"/>
      <c r="F234" s="159">
        <f t="shared" ref="F234:J235" si="49">F235</f>
        <v>728.4</v>
      </c>
      <c r="G234" s="306"/>
      <c r="H234" s="522">
        <f t="shared" si="49"/>
        <v>727</v>
      </c>
      <c r="I234" s="522"/>
      <c r="J234" s="522">
        <f t="shared" si="49"/>
        <v>727</v>
      </c>
      <c r="K234" s="522"/>
      <c r="L234" s="154"/>
      <c r="N234" s="154"/>
      <c r="O234" s="154"/>
    </row>
    <row r="235" spans="1:15" s="138" customFormat="1" ht="31.5" x14ac:dyDescent="0.25">
      <c r="A235" s="257" t="s">
        <v>174</v>
      </c>
      <c r="B235" s="191" t="s">
        <v>7</v>
      </c>
      <c r="C235" s="4" t="s">
        <v>22</v>
      </c>
      <c r="D235" s="156" t="s">
        <v>175</v>
      </c>
      <c r="E235" s="325"/>
      <c r="F235" s="159">
        <f>F236</f>
        <v>728.4</v>
      </c>
      <c r="G235" s="306"/>
      <c r="H235" s="522">
        <f t="shared" si="49"/>
        <v>727</v>
      </c>
      <c r="I235" s="522"/>
      <c r="J235" s="522">
        <f t="shared" si="49"/>
        <v>727</v>
      </c>
      <c r="K235" s="522"/>
      <c r="L235" s="154"/>
      <c r="N235" s="154"/>
      <c r="O235" s="154"/>
    </row>
    <row r="236" spans="1:15" s="138" customFormat="1" x14ac:dyDescent="0.25">
      <c r="A236" s="253" t="s">
        <v>120</v>
      </c>
      <c r="B236" s="191" t="s">
        <v>7</v>
      </c>
      <c r="C236" s="4" t="s">
        <v>22</v>
      </c>
      <c r="D236" s="156" t="s">
        <v>175</v>
      </c>
      <c r="E236" s="325">
        <v>200</v>
      </c>
      <c r="F236" s="159">
        <f>F237</f>
        <v>728.4</v>
      </c>
      <c r="G236" s="306"/>
      <c r="H236" s="522">
        <f>H237</f>
        <v>727</v>
      </c>
      <c r="I236" s="522"/>
      <c r="J236" s="522">
        <f>J237</f>
        <v>727</v>
      </c>
      <c r="K236" s="522"/>
      <c r="L236" s="154"/>
      <c r="N236" s="154"/>
      <c r="O236" s="154"/>
    </row>
    <row r="237" spans="1:15" s="138" customFormat="1" ht="31.5" x14ac:dyDescent="0.25">
      <c r="A237" s="253" t="s">
        <v>52</v>
      </c>
      <c r="B237" s="191" t="s">
        <v>7</v>
      </c>
      <c r="C237" s="4" t="s">
        <v>22</v>
      </c>
      <c r="D237" s="156" t="s">
        <v>175</v>
      </c>
      <c r="E237" s="325">
        <v>240</v>
      </c>
      <c r="F237" s="159">
        <f>'ведом. 2025-2027'!AD162</f>
        <v>728.4</v>
      </c>
      <c r="G237" s="306"/>
      <c r="H237" s="522">
        <f>'ведом. 2025-2027'!AE162</f>
        <v>727</v>
      </c>
      <c r="I237" s="522"/>
      <c r="J237" s="522">
        <f>'ведом. 2025-2027'!AF162</f>
        <v>727</v>
      </c>
      <c r="K237" s="522"/>
      <c r="L237" s="154"/>
      <c r="N237" s="154"/>
      <c r="O237" s="154"/>
    </row>
    <row r="238" spans="1:15" s="519" customFormat="1" ht="47.25" x14ac:dyDescent="0.25">
      <c r="A238" s="451" t="s">
        <v>678</v>
      </c>
      <c r="B238" s="453" t="s">
        <v>7</v>
      </c>
      <c r="C238" s="454" t="s">
        <v>22</v>
      </c>
      <c r="D238" s="458" t="s">
        <v>729</v>
      </c>
      <c r="E238" s="456"/>
      <c r="F238" s="522">
        <f>F239</f>
        <v>100</v>
      </c>
      <c r="G238" s="522"/>
      <c r="H238" s="522">
        <f t="shared" ref="H238:J240" si="50">H239</f>
        <v>0</v>
      </c>
      <c r="I238" s="522"/>
      <c r="J238" s="522">
        <f t="shared" si="50"/>
        <v>0</v>
      </c>
      <c r="K238" s="522"/>
      <c r="L238" s="521"/>
      <c r="N238" s="521"/>
      <c r="O238" s="521"/>
    </row>
    <row r="239" spans="1:15" s="519" customFormat="1" ht="31.5" x14ac:dyDescent="0.25">
      <c r="A239" s="451" t="s">
        <v>679</v>
      </c>
      <c r="B239" s="453" t="s">
        <v>7</v>
      </c>
      <c r="C239" s="454" t="s">
        <v>22</v>
      </c>
      <c r="D239" s="458" t="s">
        <v>680</v>
      </c>
      <c r="E239" s="456"/>
      <c r="F239" s="522">
        <f>F240</f>
        <v>100</v>
      </c>
      <c r="G239" s="522"/>
      <c r="H239" s="522">
        <f t="shared" si="50"/>
        <v>0</v>
      </c>
      <c r="I239" s="522"/>
      <c r="J239" s="522">
        <f t="shared" si="50"/>
        <v>0</v>
      </c>
      <c r="K239" s="522"/>
      <c r="L239" s="521"/>
      <c r="N239" s="521"/>
      <c r="O239" s="521"/>
    </row>
    <row r="240" spans="1:15" s="519" customFormat="1" x14ac:dyDescent="0.25">
      <c r="A240" s="451" t="s">
        <v>120</v>
      </c>
      <c r="B240" s="453" t="s">
        <v>7</v>
      </c>
      <c r="C240" s="454" t="s">
        <v>22</v>
      </c>
      <c r="D240" s="458" t="s">
        <v>680</v>
      </c>
      <c r="E240" s="456">
        <v>200</v>
      </c>
      <c r="F240" s="522">
        <f>F241</f>
        <v>100</v>
      </c>
      <c r="G240" s="522"/>
      <c r="H240" s="522">
        <f t="shared" si="50"/>
        <v>0</v>
      </c>
      <c r="I240" s="522"/>
      <c r="J240" s="522">
        <f t="shared" si="50"/>
        <v>0</v>
      </c>
      <c r="K240" s="522"/>
      <c r="L240" s="521"/>
      <c r="N240" s="521"/>
      <c r="O240" s="521"/>
    </row>
    <row r="241" spans="1:15" s="519" customFormat="1" ht="31.5" x14ac:dyDescent="0.25">
      <c r="A241" s="523" t="s">
        <v>52</v>
      </c>
      <c r="B241" s="453" t="s">
        <v>7</v>
      </c>
      <c r="C241" s="454" t="s">
        <v>22</v>
      </c>
      <c r="D241" s="458" t="s">
        <v>680</v>
      </c>
      <c r="E241" s="456">
        <v>240</v>
      </c>
      <c r="F241" s="522">
        <f>'ведом. 2025-2027'!AD166</f>
        <v>100</v>
      </c>
      <c r="G241" s="524"/>
      <c r="H241" s="522">
        <f>'ведом. 2025-2027'!AE166</f>
        <v>0</v>
      </c>
      <c r="I241" s="522"/>
      <c r="J241" s="522">
        <f>'ведом. 2025-2027'!AF166</f>
        <v>0</v>
      </c>
      <c r="K241" s="522"/>
      <c r="L241" s="521"/>
      <c r="N241" s="521"/>
      <c r="O241" s="521"/>
    </row>
    <row r="242" spans="1:15" s="138" customFormat="1" ht="47.25" x14ac:dyDescent="0.25">
      <c r="A242" s="257" t="s">
        <v>559</v>
      </c>
      <c r="B242" s="191" t="s">
        <v>7</v>
      </c>
      <c r="C242" s="4" t="s">
        <v>22</v>
      </c>
      <c r="D242" s="156" t="s">
        <v>558</v>
      </c>
      <c r="E242" s="328"/>
      <c r="F242" s="159">
        <f>F243</f>
        <v>450</v>
      </c>
      <c r="G242" s="306"/>
      <c r="H242" s="522">
        <f>H243</f>
        <v>450</v>
      </c>
      <c r="I242" s="522"/>
      <c r="J242" s="522">
        <f>J243</f>
        <v>450</v>
      </c>
      <c r="K242" s="522"/>
      <c r="L242" s="154"/>
      <c r="N242" s="154"/>
      <c r="O242" s="154"/>
    </row>
    <row r="243" spans="1:15" s="138" customFormat="1" ht="31.5" x14ac:dyDescent="0.25">
      <c r="A243" s="258" t="s">
        <v>560</v>
      </c>
      <c r="B243" s="191" t="s">
        <v>7</v>
      </c>
      <c r="C243" s="4" t="s">
        <v>22</v>
      </c>
      <c r="D243" s="156" t="s">
        <v>561</v>
      </c>
      <c r="E243" s="328"/>
      <c r="F243" s="159">
        <f>F244</f>
        <v>450</v>
      </c>
      <c r="G243" s="306"/>
      <c r="H243" s="522">
        <f>H244</f>
        <v>450</v>
      </c>
      <c r="I243" s="522"/>
      <c r="J243" s="522">
        <f>J244</f>
        <v>450</v>
      </c>
      <c r="K243" s="522"/>
      <c r="L243" s="154"/>
      <c r="N243" s="154"/>
      <c r="O243" s="154"/>
    </row>
    <row r="244" spans="1:15" s="138" customFormat="1" x14ac:dyDescent="0.25">
      <c r="A244" s="253" t="s">
        <v>120</v>
      </c>
      <c r="B244" s="191" t="s">
        <v>7</v>
      </c>
      <c r="C244" s="4" t="s">
        <v>22</v>
      </c>
      <c r="D244" s="156" t="s">
        <v>561</v>
      </c>
      <c r="E244" s="328" t="s">
        <v>37</v>
      </c>
      <c r="F244" s="159">
        <f>F245</f>
        <v>450</v>
      </c>
      <c r="G244" s="306"/>
      <c r="H244" s="522">
        <f>H245</f>
        <v>450</v>
      </c>
      <c r="I244" s="522"/>
      <c r="J244" s="522">
        <f>J245</f>
        <v>450</v>
      </c>
      <c r="K244" s="522"/>
      <c r="L244" s="154"/>
      <c r="N244" s="154"/>
      <c r="O244" s="154"/>
    </row>
    <row r="245" spans="1:15" s="138" customFormat="1" ht="31.5" x14ac:dyDescent="0.25">
      <c r="A245" s="253" t="s">
        <v>52</v>
      </c>
      <c r="B245" s="191" t="s">
        <v>7</v>
      </c>
      <c r="C245" s="4" t="s">
        <v>22</v>
      </c>
      <c r="D245" s="156" t="s">
        <v>561</v>
      </c>
      <c r="E245" s="328" t="s">
        <v>65</v>
      </c>
      <c r="F245" s="159">
        <f>'ведом. 2025-2027'!AD170</f>
        <v>450</v>
      </c>
      <c r="G245" s="306"/>
      <c r="H245" s="522">
        <f>'ведом. 2025-2027'!AE170</f>
        <v>450</v>
      </c>
      <c r="I245" s="522"/>
      <c r="J245" s="522">
        <f>'ведом. 2025-2027'!AF170</f>
        <v>450</v>
      </c>
      <c r="K245" s="522"/>
      <c r="L245" s="154"/>
      <c r="N245" s="154"/>
      <c r="O245" s="154"/>
    </row>
    <row r="246" spans="1:15" s="138" customFormat="1" ht="31.5" x14ac:dyDescent="0.25">
      <c r="A246" s="253" t="s">
        <v>366</v>
      </c>
      <c r="B246" s="191" t="s">
        <v>7</v>
      </c>
      <c r="C246" s="4" t="s">
        <v>36</v>
      </c>
      <c r="D246" s="26"/>
      <c r="E246" s="325"/>
      <c r="F246" s="159">
        <f>F247+F278</f>
        <v>29276.799999999999</v>
      </c>
      <c r="G246" s="522"/>
      <c r="H246" s="522">
        <f t="shared" ref="H246:J246" si="51">H247+H278</f>
        <v>11681</v>
      </c>
      <c r="I246" s="522"/>
      <c r="J246" s="522">
        <f t="shared" si="51"/>
        <v>11717</v>
      </c>
      <c r="K246" s="522"/>
      <c r="L246" s="154"/>
      <c r="N246" s="154"/>
      <c r="O246" s="154"/>
    </row>
    <row r="247" spans="1:15" s="138" customFormat="1" ht="31.5" x14ac:dyDescent="0.25">
      <c r="A247" s="259" t="s">
        <v>161</v>
      </c>
      <c r="B247" s="191" t="s">
        <v>7</v>
      </c>
      <c r="C247" s="4" t="s">
        <v>36</v>
      </c>
      <c r="D247" s="26" t="s">
        <v>102</v>
      </c>
      <c r="E247" s="325"/>
      <c r="F247" s="159">
        <f>F248+F257+F271+F264</f>
        <v>29266.799999999999</v>
      </c>
      <c r="G247" s="159"/>
      <c r="H247" s="522">
        <f>H248+H257+H271+H264</f>
        <v>11681</v>
      </c>
      <c r="I247" s="522"/>
      <c r="J247" s="522">
        <f>J248+J257+J271+J264</f>
        <v>11717</v>
      </c>
      <c r="K247" s="522"/>
      <c r="L247" s="154"/>
      <c r="N247" s="154"/>
      <c r="O247" s="154"/>
    </row>
    <row r="248" spans="1:15" s="138" customFormat="1" ht="31.5" x14ac:dyDescent="0.25">
      <c r="A248" s="457" t="s">
        <v>723</v>
      </c>
      <c r="B248" s="191" t="s">
        <v>7</v>
      </c>
      <c r="C248" s="4" t="s">
        <v>36</v>
      </c>
      <c r="D248" s="156" t="s">
        <v>107</v>
      </c>
      <c r="E248" s="328"/>
      <c r="F248" s="159">
        <f>F249+F253</f>
        <v>467</v>
      </c>
      <c r="G248" s="159"/>
      <c r="H248" s="522">
        <f>H249+H253</f>
        <v>567</v>
      </c>
      <c r="I248" s="522"/>
      <c r="J248" s="522">
        <f>J249+J253</f>
        <v>567</v>
      </c>
      <c r="K248" s="522"/>
      <c r="L248" s="154"/>
      <c r="N248" s="154"/>
      <c r="O248" s="154"/>
    </row>
    <row r="249" spans="1:15" s="177" customFormat="1" ht="31.5" x14ac:dyDescent="0.25">
      <c r="A249" s="277" t="s">
        <v>724</v>
      </c>
      <c r="B249" s="191" t="s">
        <v>7</v>
      </c>
      <c r="C249" s="4" t="s">
        <v>36</v>
      </c>
      <c r="D249" s="156" t="s">
        <v>171</v>
      </c>
      <c r="E249" s="268"/>
      <c r="F249" s="159">
        <f>F250</f>
        <v>340</v>
      </c>
      <c r="G249" s="306"/>
      <c r="H249" s="522">
        <f>H250</f>
        <v>340</v>
      </c>
      <c r="I249" s="522"/>
      <c r="J249" s="522">
        <f>J250</f>
        <v>340</v>
      </c>
      <c r="K249" s="522"/>
      <c r="L249" s="154"/>
      <c r="N249" s="154"/>
      <c r="O249" s="154"/>
    </row>
    <row r="250" spans="1:15" s="138" customFormat="1" ht="33.75" customHeight="1" x14ac:dyDescent="0.25">
      <c r="A250" s="259" t="s">
        <v>754</v>
      </c>
      <c r="B250" s="191" t="s">
        <v>7</v>
      </c>
      <c r="C250" s="4" t="s">
        <v>36</v>
      </c>
      <c r="D250" s="156" t="s">
        <v>555</v>
      </c>
      <c r="E250" s="328"/>
      <c r="F250" s="159">
        <f>F251</f>
        <v>340</v>
      </c>
      <c r="G250" s="306"/>
      <c r="H250" s="522">
        <f>H251</f>
        <v>340</v>
      </c>
      <c r="I250" s="522"/>
      <c r="J250" s="522">
        <f>J251</f>
        <v>340</v>
      </c>
      <c r="K250" s="522"/>
      <c r="L250" s="154"/>
      <c r="N250" s="154"/>
      <c r="O250" s="154"/>
    </row>
    <row r="251" spans="1:15" s="138" customFormat="1" x14ac:dyDescent="0.25">
      <c r="A251" s="375" t="s">
        <v>120</v>
      </c>
      <c r="B251" s="191" t="s">
        <v>7</v>
      </c>
      <c r="C251" s="4" t="s">
        <v>36</v>
      </c>
      <c r="D251" s="156" t="s">
        <v>555</v>
      </c>
      <c r="E251" s="333" t="s">
        <v>37</v>
      </c>
      <c r="F251" s="159">
        <f>F252</f>
        <v>340</v>
      </c>
      <c r="G251" s="306"/>
      <c r="H251" s="522">
        <f>H252</f>
        <v>340</v>
      </c>
      <c r="I251" s="522"/>
      <c r="J251" s="522">
        <f>J252</f>
        <v>340</v>
      </c>
      <c r="K251" s="522"/>
      <c r="L251" s="154"/>
      <c r="N251" s="154"/>
      <c r="O251" s="154"/>
    </row>
    <row r="252" spans="1:15" s="138" customFormat="1" ht="31.5" x14ac:dyDescent="0.25">
      <c r="A252" s="375" t="s">
        <v>52</v>
      </c>
      <c r="B252" s="191" t="s">
        <v>7</v>
      </c>
      <c r="C252" s="4" t="s">
        <v>36</v>
      </c>
      <c r="D252" s="156" t="s">
        <v>555</v>
      </c>
      <c r="E252" s="333" t="s">
        <v>65</v>
      </c>
      <c r="F252" s="159">
        <f>'ведом. 2025-2027'!AD177</f>
        <v>340</v>
      </c>
      <c r="G252" s="306"/>
      <c r="H252" s="522">
        <f xml:space="preserve"> 'ведом. 2025-2027'!AE177</f>
        <v>340</v>
      </c>
      <c r="I252" s="522"/>
      <c r="J252" s="522">
        <f>'ведом. 2025-2027'!AF177</f>
        <v>340</v>
      </c>
      <c r="K252" s="522"/>
      <c r="L252" s="154"/>
      <c r="N252" s="154"/>
      <c r="O252" s="154"/>
    </row>
    <row r="253" spans="1:15" s="138" customFormat="1" ht="47.25" x14ac:dyDescent="0.25">
      <c r="A253" s="523" t="s">
        <v>726</v>
      </c>
      <c r="B253" s="191" t="s">
        <v>7</v>
      </c>
      <c r="C253" s="4" t="s">
        <v>36</v>
      </c>
      <c r="D253" s="156" t="s">
        <v>556</v>
      </c>
      <c r="E253" s="328"/>
      <c r="F253" s="159">
        <f>F254</f>
        <v>127</v>
      </c>
      <c r="G253" s="306"/>
      <c r="H253" s="522">
        <f>H254</f>
        <v>227</v>
      </c>
      <c r="I253" s="522"/>
      <c r="J253" s="522">
        <f>J254</f>
        <v>227</v>
      </c>
      <c r="K253" s="522"/>
      <c r="L253" s="154"/>
      <c r="N253" s="154"/>
      <c r="O253" s="154"/>
    </row>
    <row r="254" spans="1:15" s="138" customFormat="1" ht="31.5" x14ac:dyDescent="0.25">
      <c r="A254" s="253" t="s">
        <v>754</v>
      </c>
      <c r="B254" s="191" t="s">
        <v>7</v>
      </c>
      <c r="C254" s="4" t="s">
        <v>36</v>
      </c>
      <c r="D254" s="156" t="s">
        <v>557</v>
      </c>
      <c r="E254" s="328"/>
      <c r="F254" s="159">
        <f>F255</f>
        <v>127</v>
      </c>
      <c r="G254" s="306"/>
      <c r="H254" s="522">
        <f>H255</f>
        <v>227</v>
      </c>
      <c r="I254" s="522"/>
      <c r="J254" s="522">
        <f>J255</f>
        <v>227</v>
      </c>
      <c r="K254" s="522"/>
      <c r="L254" s="154"/>
      <c r="N254" s="154"/>
      <c r="O254" s="154"/>
    </row>
    <row r="255" spans="1:15" s="138" customFormat="1" x14ac:dyDescent="0.25">
      <c r="A255" s="253" t="s">
        <v>120</v>
      </c>
      <c r="B255" s="191" t="s">
        <v>7</v>
      </c>
      <c r="C255" s="4" t="s">
        <v>36</v>
      </c>
      <c r="D255" s="156" t="s">
        <v>557</v>
      </c>
      <c r="E255" s="328" t="s">
        <v>37</v>
      </c>
      <c r="F255" s="159">
        <f>F256</f>
        <v>127</v>
      </c>
      <c r="G255" s="306"/>
      <c r="H255" s="522">
        <f>H256</f>
        <v>227</v>
      </c>
      <c r="I255" s="522"/>
      <c r="J255" s="522">
        <f>J256</f>
        <v>227</v>
      </c>
      <c r="K255" s="522"/>
      <c r="L255" s="154"/>
      <c r="N255" s="154"/>
      <c r="O255" s="154"/>
    </row>
    <row r="256" spans="1:15" s="177" customFormat="1" ht="31.5" x14ac:dyDescent="0.25">
      <c r="A256" s="253" t="s">
        <v>52</v>
      </c>
      <c r="B256" s="191" t="s">
        <v>7</v>
      </c>
      <c r="C256" s="4" t="s">
        <v>36</v>
      </c>
      <c r="D256" s="156" t="s">
        <v>557</v>
      </c>
      <c r="E256" s="328" t="s">
        <v>65</v>
      </c>
      <c r="F256" s="159">
        <f>'ведом. 2025-2027'!AD181</f>
        <v>127</v>
      </c>
      <c r="G256" s="306"/>
      <c r="H256" s="522">
        <f>'ведом. 2025-2027'!AE181</f>
        <v>227</v>
      </c>
      <c r="I256" s="522"/>
      <c r="J256" s="522">
        <f>'ведом. 2025-2027'!AF181</f>
        <v>227</v>
      </c>
      <c r="K256" s="522"/>
      <c r="L256" s="154"/>
      <c r="N256" s="154"/>
      <c r="O256" s="154"/>
    </row>
    <row r="257" spans="1:15" s="138" customFormat="1" ht="31.5" x14ac:dyDescent="0.25">
      <c r="A257" s="259" t="s">
        <v>357</v>
      </c>
      <c r="B257" s="191" t="s">
        <v>7</v>
      </c>
      <c r="C257" s="4" t="s">
        <v>36</v>
      </c>
      <c r="D257" s="156" t="s">
        <v>104</v>
      </c>
      <c r="E257" s="326"/>
      <c r="F257" s="159">
        <f>F258</f>
        <v>698</v>
      </c>
      <c r="G257" s="306"/>
      <c r="H257" s="522">
        <f>H258</f>
        <v>694</v>
      </c>
      <c r="I257" s="522"/>
      <c r="J257" s="522">
        <f>J258</f>
        <v>694</v>
      </c>
      <c r="K257" s="522"/>
      <c r="L257" s="154"/>
      <c r="N257" s="154"/>
      <c r="O257" s="154"/>
    </row>
    <row r="258" spans="1:15" s="138" customFormat="1" ht="31.5" x14ac:dyDescent="0.25">
      <c r="A258" s="257" t="s">
        <v>562</v>
      </c>
      <c r="B258" s="191" t="s">
        <v>7</v>
      </c>
      <c r="C258" s="4" t="s">
        <v>36</v>
      </c>
      <c r="D258" s="156" t="s">
        <v>125</v>
      </c>
      <c r="E258" s="328"/>
      <c r="F258" s="159">
        <f>F259</f>
        <v>698</v>
      </c>
      <c r="G258" s="306"/>
      <c r="H258" s="522">
        <f>H259</f>
        <v>694</v>
      </c>
      <c r="I258" s="522"/>
      <c r="J258" s="522">
        <f>J259</f>
        <v>694</v>
      </c>
      <c r="K258" s="522"/>
      <c r="L258" s="154"/>
      <c r="N258" s="154"/>
      <c r="O258" s="154"/>
    </row>
    <row r="259" spans="1:15" s="138" customFormat="1" ht="31.5" x14ac:dyDescent="0.25">
      <c r="A259" s="479" t="s">
        <v>755</v>
      </c>
      <c r="B259" s="191" t="s">
        <v>7</v>
      </c>
      <c r="C259" s="4" t="s">
        <v>36</v>
      </c>
      <c r="D259" s="156" t="s">
        <v>173</v>
      </c>
      <c r="E259" s="326"/>
      <c r="F259" s="159">
        <f>F260+F262</f>
        <v>698</v>
      </c>
      <c r="G259" s="522"/>
      <c r="H259" s="522">
        <f t="shared" ref="H259:J259" si="52">H260+H262</f>
        <v>694</v>
      </c>
      <c r="I259" s="522"/>
      <c r="J259" s="522">
        <f t="shared" si="52"/>
        <v>694</v>
      </c>
      <c r="K259" s="522"/>
      <c r="L259" s="154"/>
      <c r="N259" s="154"/>
      <c r="O259" s="154"/>
    </row>
    <row r="260" spans="1:15" s="138" customFormat="1" x14ac:dyDescent="0.25">
      <c r="A260" s="253" t="s">
        <v>120</v>
      </c>
      <c r="B260" s="191" t="s">
        <v>7</v>
      </c>
      <c r="C260" s="4" t="s">
        <v>36</v>
      </c>
      <c r="D260" s="156" t="s">
        <v>173</v>
      </c>
      <c r="E260" s="328" t="s">
        <v>37</v>
      </c>
      <c r="F260" s="159">
        <f>F261</f>
        <v>359.5</v>
      </c>
      <c r="G260" s="306"/>
      <c r="H260" s="522">
        <f>H261</f>
        <v>355.5</v>
      </c>
      <c r="I260" s="522"/>
      <c r="J260" s="522">
        <f>J261</f>
        <v>435</v>
      </c>
      <c r="K260" s="522"/>
      <c r="L260" s="154"/>
      <c r="N260" s="154"/>
      <c r="O260" s="154"/>
    </row>
    <row r="261" spans="1:15" s="138" customFormat="1" ht="31.5" x14ac:dyDescent="0.25">
      <c r="A261" s="253" t="s">
        <v>52</v>
      </c>
      <c r="B261" s="191" t="s">
        <v>7</v>
      </c>
      <c r="C261" s="4" t="s">
        <v>36</v>
      </c>
      <c r="D261" s="156" t="s">
        <v>173</v>
      </c>
      <c r="E261" s="328" t="s">
        <v>65</v>
      </c>
      <c r="F261" s="159">
        <f>'ведом. 2025-2027'!AD186</f>
        <v>359.5</v>
      </c>
      <c r="G261" s="306"/>
      <c r="H261" s="522">
        <f>'ведом. 2025-2027'!AE186</f>
        <v>355.5</v>
      </c>
      <c r="I261" s="522"/>
      <c r="J261" s="522">
        <f>'ведом. 2025-2027'!AF186</f>
        <v>435</v>
      </c>
      <c r="K261" s="522"/>
      <c r="L261" s="154"/>
      <c r="N261" s="154"/>
      <c r="O261" s="154"/>
    </row>
    <row r="262" spans="1:15" s="519" customFormat="1" ht="31.5" x14ac:dyDescent="0.25">
      <c r="A262" s="523" t="s">
        <v>60</v>
      </c>
      <c r="B262" s="191" t="s">
        <v>7</v>
      </c>
      <c r="C262" s="516" t="s">
        <v>36</v>
      </c>
      <c r="D262" s="156" t="s">
        <v>173</v>
      </c>
      <c r="E262" s="328" t="s">
        <v>387</v>
      </c>
      <c r="F262" s="522">
        <f>F263</f>
        <v>338.5</v>
      </c>
      <c r="G262" s="522"/>
      <c r="H262" s="522">
        <f t="shared" ref="H262:J262" si="53">H263</f>
        <v>338.5</v>
      </c>
      <c r="I262" s="522"/>
      <c r="J262" s="522">
        <f t="shared" si="53"/>
        <v>259</v>
      </c>
      <c r="K262" s="522"/>
      <c r="L262" s="521"/>
      <c r="N262" s="521"/>
      <c r="O262" s="521"/>
    </row>
    <row r="263" spans="1:15" s="519" customFormat="1" x14ac:dyDescent="0.25">
      <c r="A263" s="523" t="s">
        <v>61</v>
      </c>
      <c r="B263" s="191" t="s">
        <v>7</v>
      </c>
      <c r="C263" s="516" t="s">
        <v>36</v>
      </c>
      <c r="D263" s="156" t="s">
        <v>173</v>
      </c>
      <c r="E263" s="328" t="s">
        <v>388</v>
      </c>
      <c r="F263" s="522">
        <f>'ведом. 2025-2027'!AD188</f>
        <v>338.5</v>
      </c>
      <c r="G263" s="524"/>
      <c r="H263" s="522">
        <f>'ведом. 2025-2027'!AE188</f>
        <v>338.5</v>
      </c>
      <c r="I263" s="522"/>
      <c r="J263" s="522">
        <f>'ведом. 2025-2027'!AF188</f>
        <v>259</v>
      </c>
      <c r="K263" s="522"/>
      <c r="L263" s="521"/>
      <c r="N263" s="521"/>
      <c r="O263" s="521"/>
    </row>
    <row r="264" spans="1:15" s="177" customFormat="1" ht="31.5" x14ac:dyDescent="0.25">
      <c r="A264" s="253" t="s">
        <v>563</v>
      </c>
      <c r="B264" s="191" t="s">
        <v>7</v>
      </c>
      <c r="C264" s="4" t="s">
        <v>36</v>
      </c>
      <c r="D264" s="156" t="s">
        <v>108</v>
      </c>
      <c r="E264" s="328"/>
      <c r="F264" s="159">
        <f>F265</f>
        <v>870</v>
      </c>
      <c r="G264" s="306"/>
      <c r="H264" s="522">
        <f>H265</f>
        <v>770</v>
      </c>
      <c r="I264" s="522"/>
      <c r="J264" s="522">
        <f>J265</f>
        <v>770</v>
      </c>
      <c r="K264" s="522"/>
      <c r="L264" s="154"/>
      <c r="N264" s="154"/>
      <c r="O264" s="154"/>
    </row>
    <row r="265" spans="1:15" s="177" customFormat="1" ht="31.5" x14ac:dyDescent="0.25">
      <c r="A265" s="253" t="s">
        <v>564</v>
      </c>
      <c r="B265" s="191" t="s">
        <v>7</v>
      </c>
      <c r="C265" s="4" t="s">
        <v>36</v>
      </c>
      <c r="D265" s="156" t="s">
        <v>565</v>
      </c>
      <c r="E265" s="328"/>
      <c r="F265" s="159">
        <f>F266</f>
        <v>870</v>
      </c>
      <c r="G265" s="306"/>
      <c r="H265" s="522">
        <f>H266</f>
        <v>770</v>
      </c>
      <c r="I265" s="522"/>
      <c r="J265" s="522">
        <f>J266</f>
        <v>770</v>
      </c>
      <c r="K265" s="522"/>
      <c r="L265" s="154"/>
      <c r="N265" s="154"/>
      <c r="O265" s="154"/>
    </row>
    <row r="266" spans="1:15" s="177" customFormat="1" ht="31.5" x14ac:dyDescent="0.25">
      <c r="A266" s="253" t="s">
        <v>172</v>
      </c>
      <c r="B266" s="191" t="s">
        <v>7</v>
      </c>
      <c r="C266" s="4" t="s">
        <v>36</v>
      </c>
      <c r="D266" s="156" t="s">
        <v>566</v>
      </c>
      <c r="E266" s="328"/>
      <c r="F266" s="159">
        <f>F269+F267</f>
        <v>870</v>
      </c>
      <c r="G266" s="522"/>
      <c r="H266" s="522">
        <f t="shared" ref="H266:J266" si="54">H269+H267</f>
        <v>770</v>
      </c>
      <c r="I266" s="522"/>
      <c r="J266" s="522">
        <f t="shared" si="54"/>
        <v>770</v>
      </c>
      <c r="K266" s="522"/>
      <c r="L266" s="154"/>
      <c r="N266" s="154"/>
      <c r="O266" s="154"/>
    </row>
    <row r="267" spans="1:15" s="519" customFormat="1" x14ac:dyDescent="0.25">
      <c r="A267" s="451" t="s">
        <v>120</v>
      </c>
      <c r="B267" s="191" t="s">
        <v>7</v>
      </c>
      <c r="C267" s="516" t="s">
        <v>36</v>
      </c>
      <c r="D267" s="156" t="s">
        <v>566</v>
      </c>
      <c r="E267" s="328" t="s">
        <v>37</v>
      </c>
      <c r="F267" s="522">
        <f>F268</f>
        <v>100</v>
      </c>
      <c r="G267" s="524"/>
      <c r="H267" s="522">
        <f>H268</f>
        <v>0</v>
      </c>
      <c r="I267" s="522"/>
      <c r="J267" s="522">
        <f>J268</f>
        <v>0</v>
      </c>
      <c r="K267" s="522"/>
      <c r="L267" s="521"/>
      <c r="N267" s="521"/>
      <c r="O267" s="521"/>
    </row>
    <row r="268" spans="1:15" s="519" customFormat="1" ht="21" customHeight="1" x14ac:dyDescent="0.25">
      <c r="A268" s="451" t="s">
        <v>52</v>
      </c>
      <c r="B268" s="191" t="s">
        <v>7</v>
      </c>
      <c r="C268" s="516" t="s">
        <v>36</v>
      </c>
      <c r="D268" s="156" t="s">
        <v>566</v>
      </c>
      <c r="E268" s="328" t="s">
        <v>65</v>
      </c>
      <c r="F268" s="522">
        <f>'ведом. 2025-2027'!AD193</f>
        <v>100</v>
      </c>
      <c r="G268" s="524"/>
      <c r="H268" s="522">
        <f>'ведом. 2025-2027'!AE193</f>
        <v>0</v>
      </c>
      <c r="I268" s="522"/>
      <c r="J268" s="522">
        <f>'ведом. 2025-2027'!AF193</f>
        <v>0</v>
      </c>
      <c r="K268" s="522"/>
      <c r="L268" s="521"/>
      <c r="N268" s="521"/>
      <c r="O268" s="521"/>
    </row>
    <row r="269" spans="1:15" s="177" customFormat="1" ht="31.5" x14ac:dyDescent="0.25">
      <c r="A269" s="253" t="s">
        <v>60</v>
      </c>
      <c r="B269" s="191" t="s">
        <v>7</v>
      </c>
      <c r="C269" s="4" t="s">
        <v>36</v>
      </c>
      <c r="D269" s="156" t="s">
        <v>566</v>
      </c>
      <c r="E269" s="328" t="s">
        <v>387</v>
      </c>
      <c r="F269" s="159">
        <f>F270</f>
        <v>770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x14ac:dyDescent="0.25">
      <c r="A270" s="253" t="s">
        <v>61</v>
      </c>
      <c r="B270" s="191" t="s">
        <v>7</v>
      </c>
      <c r="C270" s="4" t="s">
        <v>36</v>
      </c>
      <c r="D270" s="156" t="s">
        <v>566</v>
      </c>
      <c r="E270" s="328" t="s">
        <v>388</v>
      </c>
      <c r="F270" s="159">
        <f>'ведом. 2025-2027'!AD195</f>
        <v>770</v>
      </c>
      <c r="G270" s="306"/>
      <c r="H270" s="522">
        <f>'ведом. 2025-2027'!AE195</f>
        <v>770</v>
      </c>
      <c r="I270" s="522"/>
      <c r="J270" s="522">
        <f>'ведом. 2025-2027'!AF195</f>
        <v>770</v>
      </c>
      <c r="K270" s="522"/>
      <c r="L270" s="154"/>
      <c r="N270" s="154"/>
      <c r="O270" s="154"/>
    </row>
    <row r="271" spans="1:15" s="177" customFormat="1" x14ac:dyDescent="0.25">
      <c r="A271" s="257" t="s">
        <v>48</v>
      </c>
      <c r="B271" s="191" t="s">
        <v>7</v>
      </c>
      <c r="C271" s="4" t="s">
        <v>36</v>
      </c>
      <c r="D271" s="156" t="s">
        <v>105</v>
      </c>
      <c r="E271" s="328"/>
      <c r="F271" s="159">
        <f>F272</f>
        <v>27231.8</v>
      </c>
      <c r="G271" s="306"/>
      <c r="H271" s="522">
        <f t="shared" ref="H271:J272" si="55">H272</f>
        <v>9650</v>
      </c>
      <c r="I271" s="522"/>
      <c r="J271" s="522">
        <f t="shared" si="55"/>
        <v>9686</v>
      </c>
      <c r="K271" s="522"/>
      <c r="L271" s="154"/>
      <c r="N271" s="154"/>
      <c r="O271" s="154"/>
    </row>
    <row r="272" spans="1:15" s="177" customFormat="1" ht="31.5" x14ac:dyDescent="0.25">
      <c r="A272" s="257" t="s">
        <v>269</v>
      </c>
      <c r="B272" s="191" t="s">
        <v>7</v>
      </c>
      <c r="C272" s="4" t="s">
        <v>36</v>
      </c>
      <c r="D272" s="156" t="s">
        <v>351</v>
      </c>
      <c r="E272" s="328"/>
      <c r="F272" s="159">
        <f>F273</f>
        <v>27231.8</v>
      </c>
      <c r="G272" s="159"/>
      <c r="H272" s="522">
        <f t="shared" si="55"/>
        <v>9650</v>
      </c>
      <c r="I272" s="522"/>
      <c r="J272" s="522">
        <f t="shared" si="55"/>
        <v>9686</v>
      </c>
      <c r="K272" s="522"/>
      <c r="L272" s="154"/>
      <c r="N272" s="154"/>
      <c r="O272" s="154"/>
    </row>
    <row r="273" spans="1:15" s="138" customFormat="1" x14ac:dyDescent="0.25">
      <c r="A273" s="257" t="s">
        <v>176</v>
      </c>
      <c r="B273" s="191" t="s">
        <v>7</v>
      </c>
      <c r="C273" s="4" t="s">
        <v>36</v>
      </c>
      <c r="D273" s="156" t="s">
        <v>177</v>
      </c>
      <c r="E273" s="328"/>
      <c r="F273" s="159">
        <f>F274+F276</f>
        <v>27231.8</v>
      </c>
      <c r="G273" s="159"/>
      <c r="H273" s="522">
        <f>H274+H276</f>
        <v>9650</v>
      </c>
      <c r="I273" s="522"/>
      <c r="J273" s="522">
        <f>J274+J276</f>
        <v>9686</v>
      </c>
      <c r="K273" s="522"/>
      <c r="L273" s="154"/>
      <c r="N273" s="154"/>
      <c r="O273" s="154"/>
    </row>
    <row r="274" spans="1:15" s="138" customFormat="1" ht="47.25" x14ac:dyDescent="0.25">
      <c r="A274" s="253" t="s">
        <v>150</v>
      </c>
      <c r="B274" s="191" t="s">
        <v>7</v>
      </c>
      <c r="C274" s="4" t="s">
        <v>36</v>
      </c>
      <c r="D274" s="156" t="s">
        <v>177</v>
      </c>
      <c r="E274" s="328" t="s">
        <v>127</v>
      </c>
      <c r="F274" s="159">
        <f>F275</f>
        <v>25165.599999999999</v>
      </c>
      <c r="G274" s="306"/>
      <c r="H274" s="522">
        <f>H275</f>
        <v>7883.8</v>
      </c>
      <c r="I274" s="522"/>
      <c r="J274" s="522">
        <f>J275</f>
        <v>7919.8</v>
      </c>
      <c r="K274" s="522"/>
      <c r="L274" s="154"/>
      <c r="N274" s="154"/>
      <c r="O274" s="154"/>
    </row>
    <row r="275" spans="1:15" s="138" customFormat="1" x14ac:dyDescent="0.25">
      <c r="A275" s="253" t="s">
        <v>68</v>
      </c>
      <c r="B275" s="191" t="s">
        <v>7</v>
      </c>
      <c r="C275" s="4" t="s">
        <v>36</v>
      </c>
      <c r="D275" s="156" t="s">
        <v>177</v>
      </c>
      <c r="E275" s="328" t="s">
        <v>128</v>
      </c>
      <c r="F275" s="159">
        <f>'ведом. 2025-2027'!AD200</f>
        <v>25165.599999999999</v>
      </c>
      <c r="G275" s="306"/>
      <c r="H275" s="522">
        <f>'ведом. 2025-2027'!AE200</f>
        <v>7883.8</v>
      </c>
      <c r="I275" s="522"/>
      <c r="J275" s="522">
        <f>'ведом. 2025-2027'!AF200</f>
        <v>7919.8</v>
      </c>
      <c r="K275" s="522"/>
      <c r="L275" s="154"/>
      <c r="N275" s="154"/>
      <c r="O275" s="154"/>
    </row>
    <row r="276" spans="1:15" s="177" customFormat="1" x14ac:dyDescent="0.25">
      <c r="A276" s="253" t="s">
        <v>120</v>
      </c>
      <c r="B276" s="1" t="s">
        <v>7</v>
      </c>
      <c r="C276" s="4" t="s">
        <v>36</v>
      </c>
      <c r="D276" s="291" t="s">
        <v>177</v>
      </c>
      <c r="E276" s="430" t="s">
        <v>37</v>
      </c>
      <c r="F276" s="159">
        <f>F277</f>
        <v>2066.1999999999998</v>
      </c>
      <c r="G276" s="159"/>
      <c r="H276" s="522">
        <f>H277</f>
        <v>1766.2</v>
      </c>
      <c r="I276" s="522"/>
      <c r="J276" s="522">
        <f>J277</f>
        <v>1766.2</v>
      </c>
      <c r="K276" s="522"/>
      <c r="L276" s="154"/>
      <c r="N276" s="154"/>
      <c r="O276" s="154"/>
    </row>
    <row r="277" spans="1:15" s="177" customFormat="1" ht="31.5" x14ac:dyDescent="0.25">
      <c r="A277" s="253" t="s">
        <v>52</v>
      </c>
      <c r="B277" s="1" t="s">
        <v>7</v>
      </c>
      <c r="C277" s="4" t="s">
        <v>36</v>
      </c>
      <c r="D277" s="291" t="s">
        <v>177</v>
      </c>
      <c r="E277" s="430" t="s">
        <v>65</v>
      </c>
      <c r="F277" s="159">
        <f>'ведом. 2025-2027'!AD202</f>
        <v>2066.1999999999998</v>
      </c>
      <c r="G277" s="306"/>
      <c r="H277" s="522">
        <f>'ведом. 2025-2027'!AE202</f>
        <v>1766.2</v>
      </c>
      <c r="I277" s="522"/>
      <c r="J277" s="522">
        <f>'ведом. 2025-2027'!AF202</f>
        <v>1766.2</v>
      </c>
      <c r="K277" s="522"/>
      <c r="L277" s="154"/>
      <c r="N277" s="154"/>
      <c r="O277" s="154"/>
    </row>
    <row r="278" spans="1:15" s="519" customFormat="1" x14ac:dyDescent="0.25">
      <c r="A278" s="457" t="s">
        <v>186</v>
      </c>
      <c r="B278" s="453" t="s">
        <v>7</v>
      </c>
      <c r="C278" s="453" t="s">
        <v>36</v>
      </c>
      <c r="D278" s="542" t="s">
        <v>112</v>
      </c>
      <c r="E278" s="482"/>
      <c r="F278" s="522">
        <f>F279</f>
        <v>10</v>
      </c>
      <c r="G278" s="522"/>
      <c r="H278" s="522">
        <f t="shared" ref="H278:J282" si="56">H279</f>
        <v>0</v>
      </c>
      <c r="I278" s="522"/>
      <c r="J278" s="522">
        <f t="shared" si="56"/>
        <v>0</v>
      </c>
      <c r="K278" s="522"/>
      <c r="L278" s="521"/>
      <c r="N278" s="521"/>
      <c r="O278" s="521"/>
    </row>
    <row r="279" spans="1:15" s="519" customFormat="1" x14ac:dyDescent="0.25">
      <c r="A279" s="457" t="s">
        <v>189</v>
      </c>
      <c r="B279" s="453" t="s">
        <v>7</v>
      </c>
      <c r="C279" s="453" t="s">
        <v>36</v>
      </c>
      <c r="D279" s="542" t="s">
        <v>190</v>
      </c>
      <c r="E279" s="482"/>
      <c r="F279" s="522">
        <f>F280</f>
        <v>10</v>
      </c>
      <c r="G279" s="522"/>
      <c r="H279" s="522">
        <f t="shared" si="56"/>
        <v>0</v>
      </c>
      <c r="I279" s="522"/>
      <c r="J279" s="522">
        <f t="shared" si="56"/>
        <v>0</v>
      </c>
      <c r="K279" s="522"/>
      <c r="L279" s="521"/>
      <c r="N279" s="521"/>
      <c r="O279" s="521"/>
    </row>
    <row r="280" spans="1:15" s="519" customFormat="1" ht="31.5" x14ac:dyDescent="0.25">
      <c r="A280" s="451" t="s">
        <v>534</v>
      </c>
      <c r="B280" s="453" t="s">
        <v>7</v>
      </c>
      <c r="C280" s="453" t="s">
        <v>36</v>
      </c>
      <c r="D280" s="544" t="s">
        <v>535</v>
      </c>
      <c r="E280" s="454"/>
      <c r="F280" s="522">
        <f>F281</f>
        <v>10</v>
      </c>
      <c r="G280" s="522"/>
      <c r="H280" s="522">
        <f t="shared" si="56"/>
        <v>0</v>
      </c>
      <c r="I280" s="522"/>
      <c r="J280" s="522">
        <f t="shared" si="56"/>
        <v>0</v>
      </c>
      <c r="K280" s="522"/>
      <c r="L280" s="521"/>
      <c r="N280" s="521"/>
      <c r="O280" s="521"/>
    </row>
    <row r="281" spans="1:15" s="519" customFormat="1" ht="78.75" x14ac:dyDescent="0.25">
      <c r="A281" s="451" t="s">
        <v>406</v>
      </c>
      <c r="B281" s="453" t="s">
        <v>7</v>
      </c>
      <c r="C281" s="453" t="s">
        <v>36</v>
      </c>
      <c r="D281" s="542" t="s">
        <v>536</v>
      </c>
      <c r="E281" s="454"/>
      <c r="F281" s="522">
        <f>F282</f>
        <v>10</v>
      </c>
      <c r="G281" s="522"/>
      <c r="H281" s="522">
        <f t="shared" si="56"/>
        <v>0</v>
      </c>
      <c r="I281" s="522"/>
      <c r="J281" s="522">
        <f t="shared" si="56"/>
        <v>0</v>
      </c>
      <c r="K281" s="522"/>
      <c r="L281" s="521"/>
      <c r="N281" s="521"/>
      <c r="O281" s="521"/>
    </row>
    <row r="282" spans="1:15" s="519" customFormat="1" x14ac:dyDescent="0.25">
      <c r="A282" s="451" t="s">
        <v>120</v>
      </c>
      <c r="B282" s="453" t="s">
        <v>7</v>
      </c>
      <c r="C282" s="453" t="s">
        <v>36</v>
      </c>
      <c r="D282" s="542" t="s">
        <v>536</v>
      </c>
      <c r="E282" s="454">
        <v>200</v>
      </c>
      <c r="F282" s="522">
        <f>F283</f>
        <v>10</v>
      </c>
      <c r="G282" s="522"/>
      <c r="H282" s="522">
        <f t="shared" si="56"/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ht="31.5" x14ac:dyDescent="0.25">
      <c r="A283" s="451" t="s">
        <v>52</v>
      </c>
      <c r="B283" s="453" t="s">
        <v>7</v>
      </c>
      <c r="C283" s="453" t="s">
        <v>36</v>
      </c>
      <c r="D283" s="542" t="s">
        <v>536</v>
      </c>
      <c r="E283" s="454">
        <v>240</v>
      </c>
      <c r="F283" s="522">
        <f>'ведом. 2025-2027'!AD208</f>
        <v>10</v>
      </c>
      <c r="G283" s="524"/>
      <c r="H283" s="522">
        <f>'ведом. 2025-2027'!AE208</f>
        <v>0</v>
      </c>
      <c r="I283" s="522"/>
      <c r="J283" s="522">
        <f>'ведом. 2025-2027'!AF208</f>
        <v>0</v>
      </c>
      <c r="K283" s="522"/>
      <c r="L283" s="521"/>
      <c r="N283" s="521"/>
      <c r="O283" s="521"/>
    </row>
    <row r="284" spans="1:15" s="138" customFormat="1" ht="31.5" x14ac:dyDescent="0.25">
      <c r="A284" s="253" t="s">
        <v>151</v>
      </c>
      <c r="B284" s="191" t="s">
        <v>7</v>
      </c>
      <c r="C284" s="4">
        <v>14</v>
      </c>
      <c r="D284" s="26"/>
      <c r="E284" s="328"/>
      <c r="F284" s="159">
        <f>F285+F295</f>
        <v>21343.8</v>
      </c>
      <c r="G284" s="522"/>
      <c r="H284" s="522">
        <f t="shared" ref="H284:J284" si="57">H285+H295</f>
        <v>12118.8</v>
      </c>
      <c r="I284" s="522"/>
      <c r="J284" s="522">
        <f t="shared" si="57"/>
        <v>10049.199999999999</v>
      </c>
      <c r="K284" s="522"/>
      <c r="L284" s="154"/>
      <c r="N284" s="154"/>
      <c r="O284" s="154"/>
    </row>
    <row r="285" spans="1:15" s="138" customFormat="1" ht="31.5" x14ac:dyDescent="0.25">
      <c r="A285" s="259" t="s">
        <v>161</v>
      </c>
      <c r="B285" s="191" t="s">
        <v>7</v>
      </c>
      <c r="C285" s="4">
        <v>14</v>
      </c>
      <c r="D285" s="26" t="s">
        <v>102</v>
      </c>
      <c r="E285" s="328"/>
      <c r="F285" s="159">
        <f>F286</f>
        <v>19343.8</v>
      </c>
      <c r="G285" s="306"/>
      <c r="H285" s="522">
        <f>H286</f>
        <v>12118.8</v>
      </c>
      <c r="I285" s="522"/>
      <c r="J285" s="522">
        <f>J286</f>
        <v>10049.199999999999</v>
      </c>
      <c r="K285" s="522"/>
      <c r="L285" s="154"/>
      <c r="N285" s="154"/>
      <c r="O285" s="154"/>
    </row>
    <row r="286" spans="1:15" s="138" customFormat="1" x14ac:dyDescent="0.25">
      <c r="A286" s="259" t="s">
        <v>162</v>
      </c>
      <c r="B286" s="191" t="s">
        <v>7</v>
      </c>
      <c r="C286" s="4">
        <v>14</v>
      </c>
      <c r="D286" s="26" t="s">
        <v>106</v>
      </c>
      <c r="E286" s="328"/>
      <c r="F286" s="159">
        <f>F287+F291</f>
        <v>19343.8</v>
      </c>
      <c r="G286" s="306"/>
      <c r="H286" s="522">
        <f>H287+H291</f>
        <v>12118.8</v>
      </c>
      <c r="I286" s="522"/>
      <c r="J286" s="522">
        <f>J287+J291</f>
        <v>10049.199999999999</v>
      </c>
      <c r="K286" s="522"/>
      <c r="L286" s="154"/>
      <c r="N286" s="154"/>
      <c r="O286" s="154"/>
    </row>
    <row r="287" spans="1:15" s="138" customFormat="1" ht="31.5" x14ac:dyDescent="0.25">
      <c r="A287" s="257" t="s">
        <v>163</v>
      </c>
      <c r="B287" s="191" t="s">
        <v>7</v>
      </c>
      <c r="C287" s="4">
        <v>14</v>
      </c>
      <c r="D287" s="156" t="s">
        <v>123</v>
      </c>
      <c r="E287" s="325"/>
      <c r="F287" s="159">
        <f>F288</f>
        <v>864.8</v>
      </c>
      <c r="G287" s="306"/>
      <c r="H287" s="522">
        <f>H288</f>
        <v>64.8</v>
      </c>
      <c r="I287" s="522"/>
      <c r="J287" s="522">
        <f>J288</f>
        <v>64.8</v>
      </c>
      <c r="K287" s="522"/>
      <c r="L287" s="154"/>
      <c r="N287" s="154"/>
      <c r="O287" s="154"/>
    </row>
    <row r="288" spans="1:15" s="138" customFormat="1" ht="31.5" x14ac:dyDescent="0.25">
      <c r="A288" s="257" t="s">
        <v>164</v>
      </c>
      <c r="B288" s="191" t="s">
        <v>7</v>
      </c>
      <c r="C288" s="4">
        <v>14</v>
      </c>
      <c r="D288" s="156" t="s">
        <v>165</v>
      </c>
      <c r="E288" s="325"/>
      <c r="F288" s="159">
        <f>F289</f>
        <v>864.8</v>
      </c>
      <c r="G288" s="306"/>
      <c r="H288" s="522">
        <f>H289</f>
        <v>64.8</v>
      </c>
      <c r="I288" s="522"/>
      <c r="J288" s="522">
        <f>J289</f>
        <v>64.8</v>
      </c>
      <c r="K288" s="522"/>
      <c r="L288" s="154"/>
      <c r="N288" s="154"/>
      <c r="O288" s="154"/>
    </row>
    <row r="289" spans="1:15" s="138" customFormat="1" ht="31.5" x14ac:dyDescent="0.25">
      <c r="A289" s="375" t="s">
        <v>60</v>
      </c>
      <c r="B289" s="191" t="s">
        <v>7</v>
      </c>
      <c r="C289" s="4">
        <v>14</v>
      </c>
      <c r="D289" s="156" t="s">
        <v>165</v>
      </c>
      <c r="E289" s="326">
        <v>600</v>
      </c>
      <c r="F289" s="159">
        <f>F290</f>
        <v>864.8</v>
      </c>
      <c r="G289" s="306"/>
      <c r="H289" s="522">
        <f>H290</f>
        <v>64.8</v>
      </c>
      <c r="I289" s="522"/>
      <c r="J289" s="522">
        <f>J290</f>
        <v>64.8</v>
      </c>
      <c r="K289" s="522"/>
      <c r="L289" s="154"/>
      <c r="N289" s="154"/>
      <c r="O289" s="154"/>
    </row>
    <row r="290" spans="1:15" s="138" customFormat="1" ht="47.25" x14ac:dyDescent="0.25">
      <c r="A290" s="375" t="s">
        <v>364</v>
      </c>
      <c r="B290" s="191" t="s">
        <v>7</v>
      </c>
      <c r="C290" s="4">
        <v>14</v>
      </c>
      <c r="D290" s="156" t="s">
        <v>165</v>
      </c>
      <c r="E290" s="326">
        <v>630</v>
      </c>
      <c r="F290" s="159">
        <f>'ведом. 2025-2027'!AD215</f>
        <v>864.8</v>
      </c>
      <c r="G290" s="306"/>
      <c r="H290" s="522">
        <f>'ведом. 2025-2027'!AE215</f>
        <v>64.8</v>
      </c>
      <c r="I290" s="522"/>
      <c r="J290" s="522">
        <f>'ведом. 2025-2027'!AF215</f>
        <v>64.8</v>
      </c>
      <c r="K290" s="522"/>
      <c r="L290" s="154"/>
      <c r="N290" s="154"/>
      <c r="O290" s="154"/>
    </row>
    <row r="291" spans="1:15" s="138" customFormat="1" ht="31.5" x14ac:dyDescent="0.25">
      <c r="A291" s="257" t="s">
        <v>167</v>
      </c>
      <c r="B291" s="191" t="s">
        <v>7</v>
      </c>
      <c r="C291" s="4" t="s">
        <v>44</v>
      </c>
      <c r="D291" s="156" t="s">
        <v>168</v>
      </c>
      <c r="E291" s="326"/>
      <c r="F291" s="159">
        <f t="shared" ref="F291:J292" si="58">F292</f>
        <v>18479</v>
      </c>
      <c r="G291" s="306"/>
      <c r="H291" s="522">
        <f t="shared" si="58"/>
        <v>12054</v>
      </c>
      <c r="I291" s="522"/>
      <c r="J291" s="522">
        <f t="shared" si="58"/>
        <v>9984.4</v>
      </c>
      <c r="K291" s="522"/>
      <c r="L291" s="154"/>
      <c r="N291" s="154"/>
      <c r="O291" s="154"/>
    </row>
    <row r="292" spans="1:15" s="138" customFormat="1" x14ac:dyDescent="0.25">
      <c r="A292" s="259" t="s">
        <v>169</v>
      </c>
      <c r="B292" s="191" t="s">
        <v>7</v>
      </c>
      <c r="C292" s="4" t="s">
        <v>44</v>
      </c>
      <c r="D292" s="156" t="s">
        <v>170</v>
      </c>
      <c r="E292" s="326"/>
      <c r="F292" s="159">
        <f>F293</f>
        <v>18479</v>
      </c>
      <c r="G292" s="306"/>
      <c r="H292" s="522">
        <f t="shared" si="58"/>
        <v>12054</v>
      </c>
      <c r="I292" s="522"/>
      <c r="J292" s="522">
        <f t="shared" si="58"/>
        <v>9984.4</v>
      </c>
      <c r="K292" s="522"/>
      <c r="L292" s="154"/>
      <c r="N292" s="154"/>
      <c r="O292" s="154"/>
    </row>
    <row r="293" spans="1:15" s="177" customFormat="1" x14ac:dyDescent="0.25">
      <c r="A293" s="253" t="s">
        <v>120</v>
      </c>
      <c r="B293" s="191" t="s">
        <v>7</v>
      </c>
      <c r="C293" s="4" t="s">
        <v>44</v>
      </c>
      <c r="D293" s="156" t="s">
        <v>170</v>
      </c>
      <c r="E293" s="326">
        <v>200</v>
      </c>
      <c r="F293" s="159">
        <f>F294</f>
        <v>18479</v>
      </c>
      <c r="G293" s="306"/>
      <c r="H293" s="522">
        <f>H294</f>
        <v>12054</v>
      </c>
      <c r="I293" s="522"/>
      <c r="J293" s="522">
        <f>J294</f>
        <v>9984.4</v>
      </c>
      <c r="K293" s="522"/>
      <c r="L293" s="154"/>
      <c r="N293" s="154"/>
      <c r="O293" s="154"/>
    </row>
    <row r="294" spans="1:15" s="177" customFormat="1" ht="31.5" x14ac:dyDescent="0.25">
      <c r="A294" s="253" t="s">
        <v>52</v>
      </c>
      <c r="B294" s="191" t="s">
        <v>7</v>
      </c>
      <c r="C294" s="4" t="s">
        <v>44</v>
      </c>
      <c r="D294" s="156" t="s">
        <v>170</v>
      </c>
      <c r="E294" s="326">
        <v>240</v>
      </c>
      <c r="F294" s="159">
        <f>'ведом. 2025-2027'!AD219</f>
        <v>18479</v>
      </c>
      <c r="G294" s="306"/>
      <c r="H294" s="522">
        <f>'ведом. 2025-2027'!AE219</f>
        <v>12054</v>
      </c>
      <c r="I294" s="522"/>
      <c r="J294" s="522">
        <f>'ведом. 2025-2027'!AF219</f>
        <v>9984.4</v>
      </c>
      <c r="K294" s="522"/>
      <c r="L294" s="154"/>
      <c r="N294" s="154"/>
      <c r="O294" s="154"/>
    </row>
    <row r="295" spans="1:15" s="519" customFormat="1" x14ac:dyDescent="0.25">
      <c r="A295" s="273" t="s">
        <v>332</v>
      </c>
      <c r="B295" s="453" t="s">
        <v>7</v>
      </c>
      <c r="C295" s="453" t="s">
        <v>44</v>
      </c>
      <c r="D295" s="282" t="s">
        <v>137</v>
      </c>
      <c r="E295" s="454"/>
      <c r="F295" s="522">
        <f>F296</f>
        <v>2000</v>
      </c>
      <c r="G295" s="522"/>
      <c r="H295" s="522">
        <f t="shared" ref="H295:J298" si="59">H296</f>
        <v>0</v>
      </c>
      <c r="I295" s="522"/>
      <c r="J295" s="522">
        <f t="shared" si="59"/>
        <v>0</v>
      </c>
      <c r="K295" s="522"/>
      <c r="L295" s="521"/>
      <c r="N295" s="521"/>
      <c r="O295" s="521"/>
    </row>
    <row r="296" spans="1:15" s="519" customFormat="1" x14ac:dyDescent="0.25">
      <c r="A296" s="451" t="s">
        <v>427</v>
      </c>
      <c r="B296" s="453" t="s">
        <v>7</v>
      </c>
      <c r="C296" s="453" t="s">
        <v>44</v>
      </c>
      <c r="D296" s="700" t="s">
        <v>428</v>
      </c>
      <c r="E296" s="454"/>
      <c r="F296" s="522">
        <f>F297</f>
        <v>2000</v>
      </c>
      <c r="G296" s="522"/>
      <c r="H296" s="522">
        <f t="shared" si="59"/>
        <v>0</v>
      </c>
      <c r="I296" s="522"/>
      <c r="J296" s="522">
        <f t="shared" si="59"/>
        <v>0</v>
      </c>
      <c r="K296" s="522"/>
      <c r="L296" s="521"/>
      <c r="N296" s="521"/>
      <c r="O296" s="521"/>
    </row>
    <row r="297" spans="1:15" s="519" customFormat="1" ht="20.25" customHeight="1" x14ac:dyDescent="0.25">
      <c r="A297" s="451" t="s">
        <v>820</v>
      </c>
      <c r="B297" s="453" t="s">
        <v>7</v>
      </c>
      <c r="C297" s="453" t="s">
        <v>44</v>
      </c>
      <c r="D297" s="700" t="s">
        <v>819</v>
      </c>
      <c r="E297" s="454"/>
      <c r="F297" s="522">
        <f>F298</f>
        <v>2000</v>
      </c>
      <c r="G297" s="522"/>
      <c r="H297" s="522">
        <f t="shared" si="59"/>
        <v>0</v>
      </c>
      <c r="I297" s="522"/>
      <c r="J297" s="522">
        <f t="shared" si="59"/>
        <v>0</v>
      </c>
      <c r="K297" s="522"/>
      <c r="L297" s="521"/>
      <c r="N297" s="521"/>
      <c r="O297" s="521"/>
    </row>
    <row r="298" spans="1:15" s="519" customFormat="1" x14ac:dyDescent="0.25">
      <c r="A298" s="451" t="s">
        <v>97</v>
      </c>
      <c r="B298" s="453" t="s">
        <v>7</v>
      </c>
      <c r="C298" s="453" t="s">
        <v>44</v>
      </c>
      <c r="D298" s="700" t="s">
        <v>819</v>
      </c>
      <c r="E298" s="454">
        <v>300</v>
      </c>
      <c r="F298" s="522">
        <f>F299</f>
        <v>2000</v>
      </c>
      <c r="G298" s="522"/>
      <c r="H298" s="522">
        <f t="shared" si="59"/>
        <v>0</v>
      </c>
      <c r="I298" s="522"/>
      <c r="J298" s="522">
        <f t="shared" si="59"/>
        <v>0</v>
      </c>
      <c r="K298" s="522"/>
      <c r="L298" s="521"/>
      <c r="N298" s="521"/>
      <c r="O298" s="521"/>
    </row>
    <row r="299" spans="1:15" s="519" customFormat="1" x14ac:dyDescent="0.25">
      <c r="A299" s="451" t="s">
        <v>40</v>
      </c>
      <c r="B299" s="453" t="s">
        <v>7</v>
      </c>
      <c r="C299" s="453" t="s">
        <v>44</v>
      </c>
      <c r="D299" s="700" t="s">
        <v>819</v>
      </c>
      <c r="E299" s="454">
        <v>320</v>
      </c>
      <c r="F299" s="522">
        <f>'ведом. 2025-2027'!AD224</f>
        <v>2000</v>
      </c>
      <c r="G299" s="522"/>
      <c r="H299" s="522">
        <f>'ведом. 2025-2027'!AF224</f>
        <v>0</v>
      </c>
      <c r="I299" s="522"/>
      <c r="J299" s="522">
        <f>'ведом. 2025-2027'!AH224</f>
        <v>0</v>
      </c>
      <c r="K299" s="522"/>
      <c r="L299" s="521"/>
      <c r="N299" s="521"/>
      <c r="O299" s="521"/>
    </row>
    <row r="300" spans="1:15" s="138" customFormat="1" x14ac:dyDescent="0.25">
      <c r="A300" s="384" t="s">
        <v>45</v>
      </c>
      <c r="B300" s="193" t="s">
        <v>49</v>
      </c>
      <c r="C300" s="188"/>
      <c r="D300" s="280"/>
      <c r="E300" s="330"/>
      <c r="F300" s="161">
        <f t="shared" ref="F300:K300" si="60">F310+F363+F325+F348+F301</f>
        <v>145386.4</v>
      </c>
      <c r="G300" s="347">
        <f t="shared" si="60"/>
        <v>1296</v>
      </c>
      <c r="H300" s="161">
        <f t="shared" si="60"/>
        <v>134237.70000000001</v>
      </c>
      <c r="I300" s="161">
        <f t="shared" si="60"/>
        <v>1296</v>
      </c>
      <c r="J300" s="161">
        <f t="shared" si="60"/>
        <v>135586.9</v>
      </c>
      <c r="K300" s="161">
        <f t="shared" si="60"/>
        <v>1296</v>
      </c>
      <c r="L300" s="154"/>
      <c r="N300" s="154"/>
      <c r="O300" s="154"/>
    </row>
    <row r="301" spans="1:15" s="138" customFormat="1" ht="18.75" x14ac:dyDescent="0.3">
      <c r="A301" s="375" t="s">
        <v>15</v>
      </c>
      <c r="B301" s="11" t="s">
        <v>49</v>
      </c>
      <c r="C301" s="4" t="s">
        <v>5</v>
      </c>
      <c r="D301" s="322"/>
      <c r="E301" s="334"/>
      <c r="F301" s="159">
        <f t="shared" ref="F301:K304" si="61">F302</f>
        <v>919</v>
      </c>
      <c r="G301" s="306">
        <f t="shared" si="61"/>
        <v>919</v>
      </c>
      <c r="H301" s="522">
        <f t="shared" si="61"/>
        <v>919</v>
      </c>
      <c r="I301" s="522">
        <f t="shared" si="61"/>
        <v>919</v>
      </c>
      <c r="J301" s="522">
        <f t="shared" si="61"/>
        <v>919</v>
      </c>
      <c r="K301" s="522">
        <f t="shared" si="61"/>
        <v>919</v>
      </c>
      <c r="L301" s="154"/>
      <c r="N301" s="154"/>
      <c r="O301" s="154"/>
    </row>
    <row r="302" spans="1:15" s="138" customFormat="1" ht="18.75" x14ac:dyDescent="0.3">
      <c r="A302" s="385" t="s">
        <v>238</v>
      </c>
      <c r="B302" s="11" t="s">
        <v>49</v>
      </c>
      <c r="C302" s="4" t="s">
        <v>5</v>
      </c>
      <c r="D302" s="156" t="s">
        <v>138</v>
      </c>
      <c r="E302" s="334"/>
      <c r="F302" s="159">
        <f t="shared" si="61"/>
        <v>919</v>
      </c>
      <c r="G302" s="306">
        <f t="shared" si="61"/>
        <v>919</v>
      </c>
      <c r="H302" s="522">
        <f t="shared" si="61"/>
        <v>919</v>
      </c>
      <c r="I302" s="522">
        <f t="shared" si="61"/>
        <v>919</v>
      </c>
      <c r="J302" s="522">
        <f t="shared" si="61"/>
        <v>919</v>
      </c>
      <c r="K302" s="522">
        <f t="shared" si="61"/>
        <v>919</v>
      </c>
      <c r="L302" s="154"/>
      <c r="N302" s="154"/>
      <c r="O302" s="154"/>
    </row>
    <row r="303" spans="1:15" s="138" customFormat="1" ht="31.5" x14ac:dyDescent="0.3">
      <c r="A303" s="271" t="s">
        <v>424</v>
      </c>
      <c r="B303" s="11" t="s">
        <v>49</v>
      </c>
      <c r="C303" s="4" t="s">
        <v>5</v>
      </c>
      <c r="D303" s="156" t="s">
        <v>239</v>
      </c>
      <c r="E303" s="334"/>
      <c r="F303" s="159">
        <f t="shared" si="61"/>
        <v>919</v>
      </c>
      <c r="G303" s="306">
        <f t="shared" si="61"/>
        <v>919</v>
      </c>
      <c r="H303" s="522">
        <f t="shared" si="61"/>
        <v>919</v>
      </c>
      <c r="I303" s="522">
        <f t="shared" si="61"/>
        <v>919</v>
      </c>
      <c r="J303" s="522">
        <f t="shared" si="61"/>
        <v>919</v>
      </c>
      <c r="K303" s="522">
        <f t="shared" si="61"/>
        <v>919</v>
      </c>
      <c r="L303" s="154"/>
      <c r="N303" s="154"/>
      <c r="O303" s="154"/>
    </row>
    <row r="304" spans="1:15" s="138" customFormat="1" ht="18.75" x14ac:dyDescent="0.3">
      <c r="A304" s="255" t="s">
        <v>526</v>
      </c>
      <c r="B304" s="11" t="s">
        <v>49</v>
      </c>
      <c r="C304" s="4" t="s">
        <v>5</v>
      </c>
      <c r="D304" s="156" t="s">
        <v>240</v>
      </c>
      <c r="E304" s="334"/>
      <c r="F304" s="159">
        <f t="shared" si="61"/>
        <v>919</v>
      </c>
      <c r="G304" s="306">
        <f t="shared" si="61"/>
        <v>919</v>
      </c>
      <c r="H304" s="522">
        <f t="shared" si="61"/>
        <v>919</v>
      </c>
      <c r="I304" s="522">
        <f t="shared" si="61"/>
        <v>919</v>
      </c>
      <c r="J304" s="522">
        <f t="shared" si="61"/>
        <v>919</v>
      </c>
      <c r="K304" s="522">
        <f t="shared" si="61"/>
        <v>919</v>
      </c>
      <c r="L304" s="154"/>
      <c r="N304" s="154"/>
      <c r="O304" s="154"/>
    </row>
    <row r="305" spans="1:15" s="138" customFormat="1" ht="31.5" x14ac:dyDescent="0.25">
      <c r="A305" s="255" t="s">
        <v>422</v>
      </c>
      <c r="B305" s="11" t="s">
        <v>49</v>
      </c>
      <c r="C305" s="4" t="s">
        <v>5</v>
      </c>
      <c r="D305" s="156" t="s">
        <v>241</v>
      </c>
      <c r="E305" s="326"/>
      <c r="F305" s="159">
        <f>F308+F306</f>
        <v>919</v>
      </c>
      <c r="G305" s="522">
        <f t="shared" ref="G305:K305" si="62">G308+G306</f>
        <v>919</v>
      </c>
      <c r="H305" s="522">
        <f t="shared" si="62"/>
        <v>919</v>
      </c>
      <c r="I305" s="522">
        <f t="shared" si="62"/>
        <v>919</v>
      </c>
      <c r="J305" s="522">
        <f t="shared" si="62"/>
        <v>919</v>
      </c>
      <c r="K305" s="522">
        <f t="shared" si="62"/>
        <v>919</v>
      </c>
      <c r="L305" s="154"/>
      <c r="N305" s="154"/>
      <c r="O305" s="154"/>
    </row>
    <row r="306" spans="1:15" s="519" customFormat="1" ht="47.25" x14ac:dyDescent="0.25">
      <c r="A306" s="451" t="s">
        <v>41</v>
      </c>
      <c r="B306" s="474" t="s">
        <v>49</v>
      </c>
      <c r="C306" s="453" t="s">
        <v>5</v>
      </c>
      <c r="D306" s="542" t="s">
        <v>241</v>
      </c>
      <c r="E306" s="454">
        <v>100</v>
      </c>
      <c r="F306" s="522">
        <f>F307</f>
        <v>307</v>
      </c>
      <c r="G306" s="522">
        <f t="shared" ref="G306:J306" si="63">G307</f>
        <v>307</v>
      </c>
      <c r="H306" s="522">
        <f t="shared" si="63"/>
        <v>0</v>
      </c>
      <c r="I306" s="522"/>
      <c r="J306" s="522">
        <f t="shared" si="63"/>
        <v>0</v>
      </c>
      <c r="K306" s="522"/>
      <c r="L306" s="521"/>
      <c r="N306" s="521"/>
      <c r="O306" s="521"/>
    </row>
    <row r="307" spans="1:15" s="519" customFormat="1" x14ac:dyDescent="0.25">
      <c r="A307" s="451" t="s">
        <v>96</v>
      </c>
      <c r="B307" s="474" t="s">
        <v>49</v>
      </c>
      <c r="C307" s="453" t="s">
        <v>5</v>
      </c>
      <c r="D307" s="542" t="s">
        <v>241</v>
      </c>
      <c r="E307" s="454">
        <v>120</v>
      </c>
      <c r="F307" s="522">
        <f>'ведом. 2025-2027'!AD813</f>
        <v>307</v>
      </c>
      <c r="G307" s="524">
        <f>F307</f>
        <v>307</v>
      </c>
      <c r="H307" s="522">
        <f>'ведом. 2025-2027'!AE813</f>
        <v>0</v>
      </c>
      <c r="I307" s="522"/>
      <c r="J307" s="522">
        <f>'ведом. 2025-2027'!AF813</f>
        <v>0</v>
      </c>
      <c r="K307" s="522"/>
      <c r="L307" s="521"/>
      <c r="N307" s="521"/>
      <c r="O307" s="521"/>
    </row>
    <row r="308" spans="1:15" s="138" customFormat="1" x14ac:dyDescent="0.25">
      <c r="A308" s="375" t="s">
        <v>120</v>
      </c>
      <c r="B308" s="11" t="s">
        <v>49</v>
      </c>
      <c r="C308" s="4" t="s">
        <v>5</v>
      </c>
      <c r="D308" s="156" t="s">
        <v>241</v>
      </c>
      <c r="E308" s="325">
        <v>200</v>
      </c>
      <c r="F308" s="159">
        <f t="shared" ref="F308:K308" si="64">F309</f>
        <v>612</v>
      </c>
      <c r="G308" s="306">
        <f t="shared" si="64"/>
        <v>612</v>
      </c>
      <c r="H308" s="522">
        <f t="shared" si="64"/>
        <v>919</v>
      </c>
      <c r="I308" s="522">
        <f t="shared" si="64"/>
        <v>919</v>
      </c>
      <c r="J308" s="522">
        <f t="shared" si="64"/>
        <v>919</v>
      </c>
      <c r="K308" s="522">
        <f t="shared" si="64"/>
        <v>919</v>
      </c>
      <c r="L308" s="154"/>
      <c r="N308" s="154"/>
      <c r="O308" s="154"/>
    </row>
    <row r="309" spans="1:15" s="138" customFormat="1" ht="31.5" x14ac:dyDescent="0.25">
      <c r="A309" s="375" t="s">
        <v>52</v>
      </c>
      <c r="B309" s="11" t="s">
        <v>49</v>
      </c>
      <c r="C309" s="4" t="s">
        <v>5</v>
      </c>
      <c r="D309" s="156" t="s">
        <v>241</v>
      </c>
      <c r="E309" s="326">
        <v>240</v>
      </c>
      <c r="F309" s="159">
        <f>'ведом. 2025-2027'!AD815</f>
        <v>612</v>
      </c>
      <c r="G309" s="306">
        <f>F309</f>
        <v>612</v>
      </c>
      <c r="H309" s="522">
        <f>'ведом. 2025-2027'!AE815</f>
        <v>919</v>
      </c>
      <c r="I309" s="522">
        <f>H309</f>
        <v>919</v>
      </c>
      <c r="J309" s="522">
        <f>'ведом. 2025-2027'!AF815</f>
        <v>919</v>
      </c>
      <c r="K309" s="522">
        <f>J309</f>
        <v>919</v>
      </c>
      <c r="L309" s="154"/>
      <c r="N309" s="154"/>
      <c r="O309" s="154"/>
    </row>
    <row r="310" spans="1:15" s="138" customFormat="1" x14ac:dyDescent="0.25">
      <c r="A310" s="375" t="s">
        <v>71</v>
      </c>
      <c r="B310" s="191" t="s">
        <v>49</v>
      </c>
      <c r="C310" s="4" t="s">
        <v>16</v>
      </c>
      <c r="D310" s="26"/>
      <c r="E310" s="325"/>
      <c r="F310" s="159">
        <f>F311+F318</f>
        <v>34483.700000000004</v>
      </c>
      <c r="G310" s="306"/>
      <c r="H310" s="522">
        <f>H311+H318</f>
        <v>30338.7</v>
      </c>
      <c r="I310" s="522"/>
      <c r="J310" s="522">
        <f>J311+J318</f>
        <v>30337.899999999998</v>
      </c>
      <c r="K310" s="522"/>
      <c r="L310" s="154"/>
      <c r="N310" s="154"/>
      <c r="O310" s="154"/>
    </row>
    <row r="311" spans="1:15" s="138" customFormat="1" x14ac:dyDescent="0.25">
      <c r="A311" s="255" t="s">
        <v>186</v>
      </c>
      <c r="B311" s="192" t="s">
        <v>49</v>
      </c>
      <c r="C311" s="186" t="s">
        <v>16</v>
      </c>
      <c r="D311" s="156" t="s">
        <v>112</v>
      </c>
      <c r="E311" s="327"/>
      <c r="F311" s="159">
        <f t="shared" ref="F311:J316" si="65">F312</f>
        <v>34482.9</v>
      </c>
      <c r="G311" s="306"/>
      <c r="H311" s="522">
        <f t="shared" si="65"/>
        <v>30337.3</v>
      </c>
      <c r="I311" s="522"/>
      <c r="J311" s="522">
        <f t="shared" si="65"/>
        <v>30337.3</v>
      </c>
      <c r="K311" s="522"/>
      <c r="L311" s="154"/>
      <c r="N311" s="154"/>
      <c r="O311" s="154"/>
    </row>
    <row r="312" spans="1:15" s="138" customFormat="1" x14ac:dyDescent="0.25">
      <c r="A312" s="255" t="s">
        <v>189</v>
      </c>
      <c r="B312" s="192" t="s">
        <v>49</v>
      </c>
      <c r="C312" s="186" t="s">
        <v>16</v>
      </c>
      <c r="D312" s="156" t="s">
        <v>190</v>
      </c>
      <c r="E312" s="327"/>
      <c r="F312" s="159">
        <f t="shared" si="65"/>
        <v>34482.9</v>
      </c>
      <c r="G312" s="306"/>
      <c r="H312" s="522">
        <f t="shared" si="65"/>
        <v>30337.3</v>
      </c>
      <c r="I312" s="522"/>
      <c r="J312" s="522">
        <f t="shared" si="65"/>
        <v>30337.3</v>
      </c>
      <c r="K312" s="522"/>
      <c r="L312" s="154"/>
      <c r="N312" s="154"/>
      <c r="O312" s="154"/>
    </row>
    <row r="313" spans="1:15" s="138" customFormat="1" ht="31.5" x14ac:dyDescent="0.25">
      <c r="A313" s="255" t="s">
        <v>191</v>
      </c>
      <c r="B313" s="192" t="s">
        <v>49</v>
      </c>
      <c r="C313" s="186" t="s">
        <v>16</v>
      </c>
      <c r="D313" s="156" t="s">
        <v>192</v>
      </c>
      <c r="E313" s="327"/>
      <c r="F313" s="159">
        <f t="shared" si="65"/>
        <v>34482.9</v>
      </c>
      <c r="G313" s="306"/>
      <c r="H313" s="522">
        <f t="shared" si="65"/>
        <v>30337.3</v>
      </c>
      <c r="I313" s="522"/>
      <c r="J313" s="522">
        <f t="shared" si="65"/>
        <v>30337.3</v>
      </c>
      <c r="K313" s="522"/>
      <c r="L313" s="154"/>
      <c r="N313" s="154"/>
      <c r="O313" s="154"/>
    </row>
    <row r="314" spans="1:15" s="138" customFormat="1" ht="31.5" x14ac:dyDescent="0.25">
      <c r="A314" s="278" t="s">
        <v>203</v>
      </c>
      <c r="B314" s="192" t="s">
        <v>49</v>
      </c>
      <c r="C314" s="186" t="s">
        <v>16</v>
      </c>
      <c r="D314" s="281" t="s">
        <v>204</v>
      </c>
      <c r="E314" s="327"/>
      <c r="F314" s="159">
        <f t="shared" si="65"/>
        <v>34482.9</v>
      </c>
      <c r="G314" s="306"/>
      <c r="H314" s="522">
        <f t="shared" si="65"/>
        <v>30337.3</v>
      </c>
      <c r="I314" s="522"/>
      <c r="J314" s="522">
        <f t="shared" si="65"/>
        <v>30337.3</v>
      </c>
      <c r="K314" s="522"/>
      <c r="L314" s="154"/>
      <c r="N314" s="154"/>
      <c r="O314" s="154"/>
    </row>
    <row r="315" spans="1:15" s="138" customFormat="1" ht="47.25" x14ac:dyDescent="0.25">
      <c r="A315" s="258" t="s">
        <v>369</v>
      </c>
      <c r="B315" s="192" t="s">
        <v>49</v>
      </c>
      <c r="C315" s="186" t="s">
        <v>16</v>
      </c>
      <c r="D315" s="281" t="s">
        <v>316</v>
      </c>
      <c r="E315" s="327"/>
      <c r="F315" s="159">
        <f t="shared" si="65"/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ht="31.5" x14ac:dyDescent="0.25">
      <c r="A316" s="375" t="s">
        <v>60</v>
      </c>
      <c r="B316" s="192" t="s">
        <v>49</v>
      </c>
      <c r="C316" s="186" t="s">
        <v>16</v>
      </c>
      <c r="D316" s="281" t="s">
        <v>316</v>
      </c>
      <c r="E316" s="327">
        <v>600</v>
      </c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x14ac:dyDescent="0.25">
      <c r="A317" s="375" t="s">
        <v>61</v>
      </c>
      <c r="B317" s="192" t="s">
        <v>49</v>
      </c>
      <c r="C317" s="186" t="s">
        <v>16</v>
      </c>
      <c r="D317" s="281" t="s">
        <v>316</v>
      </c>
      <c r="E317" s="327">
        <v>610</v>
      </c>
      <c r="F317" s="159">
        <f>'ведом. 2025-2027'!AD233</f>
        <v>34482.9</v>
      </c>
      <c r="G317" s="306"/>
      <c r="H317" s="522">
        <f>'ведом. 2025-2027'!AE233</f>
        <v>30337.3</v>
      </c>
      <c r="I317" s="522"/>
      <c r="J317" s="522">
        <f>'ведом. 2025-2027'!AF233</f>
        <v>30337.3</v>
      </c>
      <c r="K317" s="522"/>
      <c r="L317" s="154"/>
      <c r="N317" s="154"/>
      <c r="O317" s="154"/>
    </row>
    <row r="318" spans="1:15" s="138" customFormat="1" ht="31.5" x14ac:dyDescent="0.25">
      <c r="A318" s="255" t="s">
        <v>226</v>
      </c>
      <c r="B318" s="191" t="s">
        <v>49</v>
      </c>
      <c r="C318" s="4" t="s">
        <v>16</v>
      </c>
      <c r="D318" s="156" t="s">
        <v>227</v>
      </c>
      <c r="E318" s="325"/>
      <c r="F318" s="159">
        <f t="shared" ref="F318:J322" si="66">F319</f>
        <v>0.79999999999999993</v>
      </c>
      <c r="G318" s="306"/>
      <c r="H318" s="522">
        <f t="shared" si="66"/>
        <v>1.4000000000000001</v>
      </c>
      <c r="I318" s="522"/>
      <c r="J318" s="522">
        <f t="shared" si="66"/>
        <v>0.6</v>
      </c>
      <c r="K318" s="522"/>
      <c r="L318" s="154"/>
      <c r="N318" s="154"/>
      <c r="O318" s="154"/>
    </row>
    <row r="319" spans="1:15" s="138" customFormat="1" x14ac:dyDescent="0.25">
      <c r="A319" s="255" t="s">
        <v>228</v>
      </c>
      <c r="B319" s="191" t="s">
        <v>49</v>
      </c>
      <c r="C319" s="4" t="s">
        <v>16</v>
      </c>
      <c r="D319" s="156" t="s">
        <v>229</v>
      </c>
      <c r="E319" s="326"/>
      <c r="F319" s="159">
        <f t="shared" si="66"/>
        <v>0.79999999999999993</v>
      </c>
      <c r="G319" s="306"/>
      <c r="H319" s="522">
        <f t="shared" si="66"/>
        <v>1.4000000000000001</v>
      </c>
      <c r="I319" s="522"/>
      <c r="J319" s="522">
        <f t="shared" si="66"/>
        <v>0.6</v>
      </c>
      <c r="K319" s="522"/>
      <c r="L319" s="154"/>
      <c r="N319" s="154"/>
      <c r="O319" s="154"/>
    </row>
    <row r="320" spans="1:15" s="138" customFormat="1" x14ac:dyDescent="0.25">
      <c r="A320" s="257" t="s">
        <v>426</v>
      </c>
      <c r="B320" s="191" t="s">
        <v>49</v>
      </c>
      <c r="C320" s="4" t="s">
        <v>16</v>
      </c>
      <c r="D320" s="156" t="s">
        <v>338</v>
      </c>
      <c r="E320" s="326"/>
      <c r="F320" s="159">
        <f t="shared" si="66"/>
        <v>0.79999999999999993</v>
      </c>
      <c r="G320" s="306"/>
      <c r="H320" s="522">
        <f t="shared" si="66"/>
        <v>1.4000000000000001</v>
      </c>
      <c r="I320" s="522"/>
      <c r="J320" s="522">
        <f t="shared" si="66"/>
        <v>0.6</v>
      </c>
      <c r="K320" s="522"/>
      <c r="L320" s="154"/>
      <c r="N320" s="154"/>
      <c r="O320" s="154"/>
    </row>
    <row r="321" spans="1:15" s="138" customFormat="1" ht="47.25" x14ac:dyDescent="0.25">
      <c r="A321" s="256" t="s">
        <v>230</v>
      </c>
      <c r="B321" s="191" t="s">
        <v>49</v>
      </c>
      <c r="C321" s="4" t="s">
        <v>16</v>
      </c>
      <c r="D321" s="156" t="s">
        <v>339</v>
      </c>
      <c r="E321" s="326"/>
      <c r="F321" s="159">
        <f>F322</f>
        <v>0.79999999999999993</v>
      </c>
      <c r="G321" s="522"/>
      <c r="H321" s="522">
        <f t="shared" si="66"/>
        <v>1.4000000000000001</v>
      </c>
      <c r="I321" s="522"/>
      <c r="J321" s="522">
        <f t="shared" si="66"/>
        <v>0.6</v>
      </c>
      <c r="K321" s="522"/>
      <c r="L321" s="154"/>
      <c r="N321" s="154"/>
      <c r="O321" s="154"/>
    </row>
    <row r="322" spans="1:15" s="138" customFormat="1" ht="47.25" x14ac:dyDescent="0.25">
      <c r="A322" s="256" t="s">
        <v>319</v>
      </c>
      <c r="B322" s="191" t="s">
        <v>49</v>
      </c>
      <c r="C322" s="4" t="s">
        <v>16</v>
      </c>
      <c r="D322" s="156" t="s">
        <v>340</v>
      </c>
      <c r="E322" s="326"/>
      <c r="F322" s="159">
        <f t="shared" si="66"/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375" t="s">
        <v>120</v>
      </c>
      <c r="B323" s="191" t="s">
        <v>49</v>
      </c>
      <c r="C323" s="4" t="s">
        <v>16</v>
      </c>
      <c r="D323" s="156" t="s">
        <v>340</v>
      </c>
      <c r="E323" s="326">
        <v>200</v>
      </c>
      <c r="F323" s="159">
        <f>'ведом. 2025-2027'!AD240</f>
        <v>0.79999999999999993</v>
      </c>
      <c r="G323" s="306"/>
      <c r="H323" s="522">
        <f>'ведом. 2025-2027'!AE240</f>
        <v>1.4000000000000001</v>
      </c>
      <c r="I323" s="522"/>
      <c r="J323" s="522">
        <f>J324</f>
        <v>0.6</v>
      </c>
      <c r="K323" s="522"/>
      <c r="L323" s="154"/>
      <c r="N323" s="154"/>
      <c r="O323" s="154"/>
    </row>
    <row r="324" spans="1:15" s="138" customFormat="1" ht="31.5" x14ac:dyDescent="0.25">
      <c r="A324" s="375" t="s">
        <v>52</v>
      </c>
      <c r="B324" s="192" t="s">
        <v>49</v>
      </c>
      <c r="C324" s="186" t="s">
        <v>16</v>
      </c>
      <c r="D324" s="156" t="s">
        <v>340</v>
      </c>
      <c r="E324" s="326">
        <v>240</v>
      </c>
      <c r="F324" s="159">
        <f>'ведом. 2025-2027'!AD240</f>
        <v>0.79999999999999993</v>
      </c>
      <c r="G324" s="306"/>
      <c r="H324" s="522">
        <f>'ведом. 2025-2027'!AE240</f>
        <v>1.4000000000000001</v>
      </c>
      <c r="I324" s="522"/>
      <c r="J324" s="522">
        <f>'ведом. 2025-2027'!AF240</f>
        <v>0.6</v>
      </c>
      <c r="K324" s="522"/>
      <c r="L324" s="154"/>
      <c r="N324" s="154"/>
      <c r="O324" s="154"/>
    </row>
    <row r="325" spans="1:15" s="138" customFormat="1" x14ac:dyDescent="0.25">
      <c r="A325" s="375" t="s">
        <v>93</v>
      </c>
      <c r="B325" s="191" t="s">
        <v>49</v>
      </c>
      <c r="C325" s="4" t="s">
        <v>22</v>
      </c>
      <c r="D325" s="279"/>
      <c r="E325" s="326"/>
      <c r="F325" s="159">
        <f>F326+F342</f>
        <v>105177</v>
      </c>
      <c r="G325" s="306"/>
      <c r="H325" s="522">
        <f>H326+H342</f>
        <v>99600</v>
      </c>
      <c r="I325" s="522"/>
      <c r="J325" s="522">
        <f>J326+J342</f>
        <v>103953</v>
      </c>
      <c r="K325" s="522"/>
      <c r="L325" s="154"/>
      <c r="N325" s="154"/>
      <c r="O325" s="154"/>
    </row>
    <row r="326" spans="1:15" s="138" customFormat="1" ht="31.5" x14ac:dyDescent="0.25">
      <c r="A326" s="255" t="s">
        <v>226</v>
      </c>
      <c r="B326" s="191" t="s">
        <v>49</v>
      </c>
      <c r="C326" s="4" t="s">
        <v>22</v>
      </c>
      <c r="D326" s="156" t="s">
        <v>227</v>
      </c>
      <c r="E326" s="326"/>
      <c r="F326" s="159">
        <f>F327+F337+F332</f>
        <v>97889</v>
      </c>
      <c r="G326" s="522"/>
      <c r="H326" s="522">
        <f>H327+H337+H332</f>
        <v>92020</v>
      </c>
      <c r="I326" s="522"/>
      <c r="J326" s="522">
        <f>J327+J337+J332</f>
        <v>96070</v>
      </c>
      <c r="K326" s="522"/>
      <c r="L326" s="154"/>
      <c r="N326" s="154"/>
      <c r="O326" s="154"/>
    </row>
    <row r="327" spans="1:15" s="138" customFormat="1" x14ac:dyDescent="0.25">
      <c r="A327" s="255" t="s">
        <v>231</v>
      </c>
      <c r="B327" s="191" t="s">
        <v>49</v>
      </c>
      <c r="C327" s="4" t="s">
        <v>22</v>
      </c>
      <c r="D327" s="156" t="s">
        <v>232</v>
      </c>
      <c r="E327" s="326"/>
      <c r="F327" s="159">
        <f>F328</f>
        <v>24903</v>
      </c>
      <c r="G327" s="522"/>
      <c r="H327" s="522">
        <f t="shared" ref="H327:J327" si="67">H328</f>
        <v>39565</v>
      </c>
      <c r="I327" s="522"/>
      <c r="J327" s="522">
        <f t="shared" si="67"/>
        <v>41464</v>
      </c>
      <c r="K327" s="522"/>
      <c r="L327" s="154"/>
      <c r="N327" s="154"/>
      <c r="O327" s="154"/>
    </row>
    <row r="328" spans="1:15" s="138" customFormat="1" ht="31.5" x14ac:dyDescent="0.25">
      <c r="A328" s="451" t="s">
        <v>715</v>
      </c>
      <c r="B328" s="453" t="s">
        <v>49</v>
      </c>
      <c r="C328" s="454" t="s">
        <v>22</v>
      </c>
      <c r="D328" s="458" t="s">
        <v>502</v>
      </c>
      <c r="E328" s="460"/>
      <c r="F328" s="159">
        <f>F329</f>
        <v>24903</v>
      </c>
      <c r="G328" s="306"/>
      <c r="H328" s="522">
        <f>H329</f>
        <v>39565</v>
      </c>
      <c r="I328" s="522"/>
      <c r="J328" s="522">
        <f>J329</f>
        <v>41464</v>
      </c>
      <c r="K328" s="522"/>
      <c r="L328" s="154"/>
      <c r="N328" s="154"/>
      <c r="O328" s="154"/>
    </row>
    <row r="329" spans="1:15" s="138" customFormat="1" ht="31.5" x14ac:dyDescent="0.25">
      <c r="A329" s="451" t="s">
        <v>681</v>
      </c>
      <c r="B329" s="453" t="s">
        <v>49</v>
      </c>
      <c r="C329" s="454" t="s">
        <v>22</v>
      </c>
      <c r="D329" s="458" t="s">
        <v>714</v>
      </c>
      <c r="E329" s="460"/>
      <c r="F329" s="159">
        <f>F330</f>
        <v>24903</v>
      </c>
      <c r="G329" s="306"/>
      <c r="H329" s="522">
        <f>H330</f>
        <v>39565</v>
      </c>
      <c r="I329" s="522"/>
      <c r="J329" s="522">
        <f>J330</f>
        <v>41464</v>
      </c>
      <c r="K329" s="522"/>
      <c r="L329" s="154"/>
      <c r="N329" s="154"/>
      <c r="O329" s="154"/>
    </row>
    <row r="330" spans="1:15" s="138" customFormat="1" x14ac:dyDescent="0.25">
      <c r="A330" s="451" t="s">
        <v>120</v>
      </c>
      <c r="B330" s="472" t="s">
        <v>49</v>
      </c>
      <c r="C330" s="473" t="s">
        <v>22</v>
      </c>
      <c r="D330" s="458" t="s">
        <v>714</v>
      </c>
      <c r="E330" s="460">
        <v>200</v>
      </c>
      <c r="F330" s="159">
        <f>F331</f>
        <v>24903</v>
      </c>
      <c r="G330" s="522"/>
      <c r="H330" s="522">
        <f t="shared" ref="H330:J330" si="68">H331</f>
        <v>39565</v>
      </c>
      <c r="I330" s="522"/>
      <c r="J330" s="522">
        <f t="shared" si="68"/>
        <v>41464</v>
      </c>
      <c r="K330" s="522"/>
      <c r="L330" s="154"/>
      <c r="N330" s="154"/>
      <c r="O330" s="154"/>
    </row>
    <row r="331" spans="1:15" s="138" customFormat="1" ht="31.5" x14ac:dyDescent="0.25">
      <c r="A331" s="451" t="s">
        <v>52</v>
      </c>
      <c r="B331" s="472" t="s">
        <v>49</v>
      </c>
      <c r="C331" s="473" t="s">
        <v>22</v>
      </c>
      <c r="D331" s="458" t="s">
        <v>714</v>
      </c>
      <c r="E331" s="460">
        <v>240</v>
      </c>
      <c r="F331" s="159">
        <f>'ведом. 2025-2027'!AD822</f>
        <v>24903</v>
      </c>
      <c r="G331" s="306"/>
      <c r="H331" s="522">
        <f>'ведом. 2025-2027'!AE822</f>
        <v>39565</v>
      </c>
      <c r="I331" s="522"/>
      <c r="J331" s="522">
        <f>'ведом. 2025-2027'!AF822</f>
        <v>41464</v>
      </c>
      <c r="K331" s="522"/>
      <c r="L331" s="154"/>
      <c r="N331" s="154"/>
      <c r="O331" s="154"/>
    </row>
    <row r="332" spans="1:15" s="519" customFormat="1" x14ac:dyDescent="0.25">
      <c r="A332" s="465" t="s">
        <v>710</v>
      </c>
      <c r="B332" s="472" t="s">
        <v>49</v>
      </c>
      <c r="C332" s="473" t="s">
        <v>22</v>
      </c>
      <c r="D332" s="458" t="s">
        <v>709</v>
      </c>
      <c r="E332" s="460"/>
      <c r="F332" s="522">
        <f>F333</f>
        <v>19986</v>
      </c>
      <c r="G332" s="522"/>
      <c r="H332" s="522">
        <f t="shared" ref="H332:J335" si="69">H333</f>
        <v>16090</v>
      </c>
      <c r="I332" s="522"/>
      <c r="J332" s="522">
        <f t="shared" si="69"/>
        <v>16750</v>
      </c>
      <c r="K332" s="522"/>
      <c r="L332" s="521"/>
      <c r="N332" s="521"/>
      <c r="O332" s="521"/>
    </row>
    <row r="333" spans="1:15" s="519" customFormat="1" x14ac:dyDescent="0.25">
      <c r="A333" s="451" t="s">
        <v>711</v>
      </c>
      <c r="B333" s="472" t="s">
        <v>49</v>
      </c>
      <c r="C333" s="473" t="s">
        <v>22</v>
      </c>
      <c r="D333" s="458" t="s">
        <v>712</v>
      </c>
      <c r="E333" s="460"/>
      <c r="F333" s="522">
        <f>F334</f>
        <v>19986</v>
      </c>
      <c r="G333" s="522"/>
      <c r="H333" s="522">
        <f t="shared" si="69"/>
        <v>16090</v>
      </c>
      <c r="I333" s="522"/>
      <c r="J333" s="522">
        <f t="shared" si="69"/>
        <v>16750</v>
      </c>
      <c r="K333" s="522"/>
      <c r="L333" s="521"/>
      <c r="N333" s="521"/>
      <c r="O333" s="521"/>
    </row>
    <row r="334" spans="1:15" s="519" customFormat="1" x14ac:dyDescent="0.25">
      <c r="A334" s="451" t="s">
        <v>344</v>
      </c>
      <c r="B334" s="472" t="s">
        <v>49</v>
      </c>
      <c r="C334" s="473" t="s">
        <v>22</v>
      </c>
      <c r="D334" s="458" t="s">
        <v>713</v>
      </c>
      <c r="E334" s="460"/>
      <c r="F334" s="522">
        <f>F335</f>
        <v>19986</v>
      </c>
      <c r="G334" s="522"/>
      <c r="H334" s="522">
        <f t="shared" si="69"/>
        <v>16090</v>
      </c>
      <c r="I334" s="522"/>
      <c r="J334" s="522">
        <f t="shared" si="69"/>
        <v>16750</v>
      </c>
      <c r="K334" s="522"/>
      <c r="L334" s="521"/>
      <c r="N334" s="521"/>
      <c r="O334" s="521"/>
    </row>
    <row r="335" spans="1:15" s="519" customFormat="1" x14ac:dyDescent="0.25">
      <c r="A335" s="451" t="s">
        <v>120</v>
      </c>
      <c r="B335" s="472" t="s">
        <v>49</v>
      </c>
      <c r="C335" s="473" t="s">
        <v>22</v>
      </c>
      <c r="D335" s="458" t="s">
        <v>713</v>
      </c>
      <c r="E335" s="460">
        <v>200</v>
      </c>
      <c r="F335" s="522">
        <f>F336</f>
        <v>19986</v>
      </c>
      <c r="G335" s="522"/>
      <c r="H335" s="522">
        <f t="shared" si="69"/>
        <v>16090</v>
      </c>
      <c r="I335" s="522"/>
      <c r="J335" s="522">
        <f t="shared" si="69"/>
        <v>16750</v>
      </c>
      <c r="K335" s="522"/>
      <c r="L335" s="521"/>
      <c r="N335" s="521"/>
      <c r="O335" s="521"/>
    </row>
    <row r="336" spans="1:15" s="519" customFormat="1" ht="31.5" x14ac:dyDescent="0.25">
      <c r="A336" s="451" t="s">
        <v>52</v>
      </c>
      <c r="B336" s="472" t="s">
        <v>49</v>
      </c>
      <c r="C336" s="473" t="s">
        <v>22</v>
      </c>
      <c r="D336" s="458" t="s">
        <v>713</v>
      </c>
      <c r="E336" s="460">
        <v>240</v>
      </c>
      <c r="F336" s="522">
        <f>'ведом. 2025-2027'!AD827</f>
        <v>19986</v>
      </c>
      <c r="G336" s="524"/>
      <c r="H336" s="522">
        <f>'ведом. 2025-2027'!AE827</f>
        <v>16090</v>
      </c>
      <c r="I336" s="522"/>
      <c r="J336" s="522">
        <f>'ведом. 2025-2027'!AF827</f>
        <v>16750</v>
      </c>
      <c r="K336" s="522"/>
      <c r="L336" s="521"/>
      <c r="N336" s="521"/>
      <c r="O336" s="521"/>
    </row>
    <row r="337" spans="1:15" s="138" customFormat="1" x14ac:dyDescent="0.25">
      <c r="A337" s="255" t="s">
        <v>48</v>
      </c>
      <c r="B337" s="194" t="s">
        <v>49</v>
      </c>
      <c r="C337" s="185" t="s">
        <v>22</v>
      </c>
      <c r="D337" s="156" t="s">
        <v>341</v>
      </c>
      <c r="E337" s="325"/>
      <c r="F337" s="159">
        <f>F338</f>
        <v>53000</v>
      </c>
      <c r="G337" s="306"/>
      <c r="H337" s="522">
        <f>H338</f>
        <v>36365</v>
      </c>
      <c r="I337" s="522"/>
      <c r="J337" s="522">
        <f>J338</f>
        <v>37856</v>
      </c>
      <c r="K337" s="522"/>
      <c r="L337" s="154"/>
      <c r="N337" s="154"/>
      <c r="O337" s="154"/>
    </row>
    <row r="338" spans="1:15" s="138" customFormat="1" ht="31.5" x14ac:dyDescent="0.25">
      <c r="A338" s="255" t="s">
        <v>191</v>
      </c>
      <c r="B338" s="194" t="s">
        <v>49</v>
      </c>
      <c r="C338" s="185" t="s">
        <v>22</v>
      </c>
      <c r="D338" s="156" t="s">
        <v>342</v>
      </c>
      <c r="E338" s="326"/>
      <c r="F338" s="159">
        <f>F339</f>
        <v>53000</v>
      </c>
      <c r="G338" s="306"/>
      <c r="H338" s="522">
        <f>H339</f>
        <v>36365</v>
      </c>
      <c r="I338" s="522"/>
      <c r="J338" s="522">
        <f>J339</f>
        <v>37856</v>
      </c>
      <c r="K338" s="522"/>
      <c r="L338" s="154"/>
      <c r="N338" s="154"/>
      <c r="O338" s="154"/>
    </row>
    <row r="339" spans="1:15" s="138" customFormat="1" ht="31.5" x14ac:dyDescent="0.25">
      <c r="A339" s="465" t="s">
        <v>707</v>
      </c>
      <c r="B339" s="194" t="s">
        <v>49</v>
      </c>
      <c r="C339" s="185" t="s">
        <v>22</v>
      </c>
      <c r="D339" s="458" t="s">
        <v>706</v>
      </c>
      <c r="E339" s="326"/>
      <c r="F339" s="159">
        <f>F340</f>
        <v>53000</v>
      </c>
      <c r="G339" s="306"/>
      <c r="H339" s="522">
        <f>H340</f>
        <v>36365</v>
      </c>
      <c r="I339" s="522"/>
      <c r="J339" s="522">
        <f>J340</f>
        <v>37856</v>
      </c>
      <c r="K339" s="522"/>
      <c r="L339" s="154"/>
      <c r="N339" s="154"/>
      <c r="O339" s="154"/>
    </row>
    <row r="340" spans="1:15" s="138" customFormat="1" ht="31.5" x14ac:dyDescent="0.25">
      <c r="A340" s="375" t="s">
        <v>60</v>
      </c>
      <c r="B340" s="194" t="s">
        <v>49</v>
      </c>
      <c r="C340" s="185" t="s">
        <v>22</v>
      </c>
      <c r="D340" s="458" t="s">
        <v>706</v>
      </c>
      <c r="E340" s="326">
        <v>600</v>
      </c>
      <c r="F340" s="159">
        <f>F341</f>
        <v>53000</v>
      </c>
      <c r="G340" s="306"/>
      <c r="H340" s="522">
        <f>H341</f>
        <v>36365</v>
      </c>
      <c r="I340" s="522"/>
      <c r="J340" s="522">
        <f>J341</f>
        <v>37856</v>
      </c>
      <c r="K340" s="522"/>
      <c r="L340" s="154"/>
      <c r="N340" s="154"/>
      <c r="O340" s="154"/>
    </row>
    <row r="341" spans="1:15" s="138" customFormat="1" x14ac:dyDescent="0.25">
      <c r="A341" s="375" t="s">
        <v>61</v>
      </c>
      <c r="B341" s="194" t="s">
        <v>49</v>
      </c>
      <c r="C341" s="185" t="s">
        <v>22</v>
      </c>
      <c r="D341" s="458" t="s">
        <v>706</v>
      </c>
      <c r="E341" s="326">
        <v>610</v>
      </c>
      <c r="F341" s="159">
        <f>'ведом. 2025-2027'!AD247</f>
        <v>53000</v>
      </c>
      <c r="G341" s="306"/>
      <c r="H341" s="522">
        <f>'ведом. 2025-2027'!AE247</f>
        <v>36365</v>
      </c>
      <c r="I341" s="522"/>
      <c r="J341" s="522">
        <f>'ведом. 2025-2027'!AF247</f>
        <v>37856</v>
      </c>
      <c r="K341" s="522"/>
      <c r="L341" s="154"/>
      <c r="N341" s="154"/>
      <c r="O341" s="154"/>
    </row>
    <row r="342" spans="1:15" s="177" customFormat="1" x14ac:dyDescent="0.25">
      <c r="A342" s="259" t="s">
        <v>242</v>
      </c>
      <c r="B342" s="194" t="s">
        <v>49</v>
      </c>
      <c r="C342" s="185" t="s">
        <v>22</v>
      </c>
      <c r="D342" s="156" t="s">
        <v>243</v>
      </c>
      <c r="E342" s="326"/>
      <c r="F342" s="159">
        <f>F343</f>
        <v>7288</v>
      </c>
      <c r="G342" s="306"/>
      <c r="H342" s="522">
        <f>H343</f>
        <v>7580</v>
      </c>
      <c r="I342" s="522"/>
      <c r="J342" s="522">
        <f>J343</f>
        <v>7883</v>
      </c>
      <c r="K342" s="522"/>
      <c r="L342" s="154"/>
      <c r="N342" s="154"/>
      <c r="O342" s="154"/>
    </row>
    <row r="343" spans="1:15" s="177" customFormat="1" ht="31.5" x14ac:dyDescent="0.25">
      <c r="A343" s="259" t="s">
        <v>540</v>
      </c>
      <c r="B343" s="194" t="s">
        <v>49</v>
      </c>
      <c r="C343" s="185" t="s">
        <v>22</v>
      </c>
      <c r="D343" s="156" t="s">
        <v>244</v>
      </c>
      <c r="E343" s="328"/>
      <c r="F343" s="159">
        <f>F344</f>
        <v>7288</v>
      </c>
      <c r="G343" s="522"/>
      <c r="H343" s="522">
        <f t="shared" ref="H343:J344" si="70">H344</f>
        <v>7580</v>
      </c>
      <c r="I343" s="522"/>
      <c r="J343" s="522">
        <f t="shared" si="70"/>
        <v>7883</v>
      </c>
      <c r="K343" s="522"/>
      <c r="L343" s="154"/>
      <c r="N343" s="154"/>
      <c r="O343" s="154"/>
    </row>
    <row r="344" spans="1:15" s="177" customFormat="1" ht="31.5" x14ac:dyDescent="0.25">
      <c r="A344" s="257" t="s">
        <v>541</v>
      </c>
      <c r="B344" s="194" t="s">
        <v>49</v>
      </c>
      <c r="C344" s="185" t="s">
        <v>22</v>
      </c>
      <c r="D344" s="458" t="s">
        <v>245</v>
      </c>
      <c r="E344" s="460"/>
      <c r="F344" s="159">
        <f>F345</f>
        <v>7288</v>
      </c>
      <c r="G344" s="522"/>
      <c r="H344" s="522">
        <f t="shared" si="70"/>
        <v>7580</v>
      </c>
      <c r="I344" s="522"/>
      <c r="J344" s="522">
        <f t="shared" si="70"/>
        <v>7883</v>
      </c>
      <c r="K344" s="522"/>
      <c r="L344" s="154"/>
      <c r="N344" s="154"/>
      <c r="O344" s="154"/>
    </row>
    <row r="345" spans="1:15" s="177" customFormat="1" x14ac:dyDescent="0.25">
      <c r="A345" s="253" t="s">
        <v>441</v>
      </c>
      <c r="B345" s="194" t="s">
        <v>49</v>
      </c>
      <c r="C345" s="185" t="s">
        <v>22</v>
      </c>
      <c r="D345" s="458" t="s">
        <v>708</v>
      </c>
      <c r="E345" s="468"/>
      <c r="F345" s="159">
        <f>F346</f>
        <v>7288</v>
      </c>
      <c r="G345" s="306"/>
      <c r="H345" s="522">
        <f>H346</f>
        <v>7580</v>
      </c>
      <c r="I345" s="522"/>
      <c r="J345" s="522">
        <f>J346</f>
        <v>7883</v>
      </c>
      <c r="K345" s="522"/>
      <c r="L345" s="154"/>
      <c r="N345" s="154"/>
      <c r="O345" s="154"/>
    </row>
    <row r="346" spans="1:15" s="177" customFormat="1" x14ac:dyDescent="0.25">
      <c r="A346" s="253" t="s">
        <v>120</v>
      </c>
      <c r="B346" s="194" t="s">
        <v>49</v>
      </c>
      <c r="C346" s="185" t="s">
        <v>22</v>
      </c>
      <c r="D346" s="458" t="s">
        <v>708</v>
      </c>
      <c r="E346" s="468" t="s">
        <v>37</v>
      </c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3" t="s">
        <v>52</v>
      </c>
      <c r="B347" s="194" t="s">
        <v>49</v>
      </c>
      <c r="C347" s="185" t="s">
        <v>22</v>
      </c>
      <c r="D347" s="458" t="s">
        <v>708</v>
      </c>
      <c r="E347" s="468" t="s">
        <v>65</v>
      </c>
      <c r="F347" s="159">
        <f>'ведом. 2025-2027'!AD833</f>
        <v>7288</v>
      </c>
      <c r="G347" s="306"/>
      <c r="H347" s="522">
        <f>'ведом. 2025-2027'!AE833</f>
        <v>7580</v>
      </c>
      <c r="I347" s="522"/>
      <c r="J347" s="522">
        <f>'ведом. 2025-2027'!AF833</f>
        <v>7883</v>
      </c>
      <c r="K347" s="522"/>
      <c r="L347" s="154"/>
      <c r="N347" s="154"/>
      <c r="O347" s="154"/>
    </row>
    <row r="348" spans="1:15" s="138" customFormat="1" x14ac:dyDescent="0.25">
      <c r="A348" s="386" t="s">
        <v>32</v>
      </c>
      <c r="B348" s="191" t="s">
        <v>49</v>
      </c>
      <c r="C348" s="4">
        <v>10</v>
      </c>
      <c r="D348" s="279"/>
      <c r="E348" s="326"/>
      <c r="F348" s="159">
        <f>F349</f>
        <v>3822</v>
      </c>
      <c r="G348" s="306"/>
      <c r="H348" s="522">
        <f>H349</f>
        <v>3003</v>
      </c>
      <c r="I348" s="522"/>
      <c r="J348" s="522">
        <f>J349</f>
        <v>0</v>
      </c>
      <c r="K348" s="522"/>
      <c r="L348" s="154"/>
      <c r="N348" s="154"/>
      <c r="O348" s="154"/>
    </row>
    <row r="349" spans="1:15" s="138" customFormat="1" x14ac:dyDescent="0.25">
      <c r="A349" s="255" t="s">
        <v>233</v>
      </c>
      <c r="B349" s="11" t="s">
        <v>49</v>
      </c>
      <c r="C349" s="189">
        <v>10</v>
      </c>
      <c r="D349" s="156" t="s">
        <v>234</v>
      </c>
      <c r="E349" s="326"/>
      <c r="F349" s="159">
        <f>F350</f>
        <v>3822</v>
      </c>
      <c r="G349" s="306"/>
      <c r="H349" s="522">
        <f>H350</f>
        <v>3003</v>
      </c>
      <c r="I349" s="522"/>
      <c r="J349" s="522">
        <f>J350</f>
        <v>0</v>
      </c>
      <c r="K349" s="522"/>
      <c r="L349" s="154"/>
      <c r="N349" s="154"/>
      <c r="O349" s="154"/>
    </row>
    <row r="350" spans="1:15" s="138" customFormat="1" ht="31.5" x14ac:dyDescent="0.25">
      <c r="A350" s="255" t="s">
        <v>236</v>
      </c>
      <c r="B350" s="11" t="s">
        <v>49</v>
      </c>
      <c r="C350" s="189">
        <v>10</v>
      </c>
      <c r="D350" s="156" t="s">
        <v>237</v>
      </c>
      <c r="E350" s="335"/>
      <c r="F350" s="159">
        <f>F351+F359+F355</f>
        <v>3822</v>
      </c>
      <c r="G350" s="306"/>
      <c r="H350" s="522">
        <f>H351+H359+H355</f>
        <v>3003</v>
      </c>
      <c r="I350" s="522"/>
      <c r="J350" s="522">
        <f>J351+J359+J355</f>
        <v>0</v>
      </c>
      <c r="K350" s="522"/>
      <c r="L350" s="154"/>
      <c r="N350" s="154"/>
      <c r="O350" s="154"/>
    </row>
    <row r="351" spans="1:15" s="177" customFormat="1" x14ac:dyDescent="0.25">
      <c r="A351" s="259" t="s">
        <v>372</v>
      </c>
      <c r="B351" s="11" t="s">
        <v>49</v>
      </c>
      <c r="C351" s="189">
        <v>10</v>
      </c>
      <c r="D351" s="156" t="s">
        <v>373</v>
      </c>
      <c r="E351" s="335"/>
      <c r="F351" s="159">
        <f>F352</f>
        <v>3172</v>
      </c>
      <c r="G351" s="306"/>
      <c r="H351" s="522">
        <f>H352</f>
        <v>2593</v>
      </c>
      <c r="I351" s="522"/>
      <c r="J351" s="522">
        <f>J352</f>
        <v>0</v>
      </c>
      <c r="K351" s="522"/>
      <c r="L351" s="154"/>
      <c r="N351" s="154"/>
      <c r="O351" s="154"/>
    </row>
    <row r="352" spans="1:15" s="177" customFormat="1" x14ac:dyDescent="0.25">
      <c r="A352" s="258" t="s">
        <v>374</v>
      </c>
      <c r="B352" s="11" t="s">
        <v>49</v>
      </c>
      <c r="C352" s="189">
        <v>10</v>
      </c>
      <c r="D352" s="156" t="s">
        <v>375</v>
      </c>
      <c r="E352" s="336"/>
      <c r="F352" s="159">
        <f>F353</f>
        <v>3172</v>
      </c>
      <c r="G352" s="306"/>
      <c r="H352" s="522">
        <f>H353</f>
        <v>2593</v>
      </c>
      <c r="I352" s="522"/>
      <c r="J352" s="522">
        <f>J353</f>
        <v>0</v>
      </c>
      <c r="K352" s="522"/>
      <c r="L352" s="154"/>
      <c r="N352" s="154"/>
      <c r="O352" s="154"/>
    </row>
    <row r="353" spans="1:15" s="177" customFormat="1" x14ac:dyDescent="0.25">
      <c r="A353" s="253" t="s">
        <v>120</v>
      </c>
      <c r="B353" s="11" t="s">
        <v>49</v>
      </c>
      <c r="C353" s="189">
        <v>10</v>
      </c>
      <c r="D353" s="156" t="s">
        <v>375</v>
      </c>
      <c r="E353" s="326">
        <v>200</v>
      </c>
      <c r="F353" s="159">
        <f>F354</f>
        <v>3172</v>
      </c>
      <c r="G353" s="306"/>
      <c r="H353" s="522">
        <f>H354</f>
        <v>2593</v>
      </c>
      <c r="I353" s="522"/>
      <c r="J353" s="522">
        <f>J354</f>
        <v>0</v>
      </c>
      <c r="K353" s="522"/>
      <c r="L353" s="154"/>
      <c r="N353" s="154"/>
      <c r="O353" s="154"/>
    </row>
    <row r="354" spans="1:15" s="177" customFormat="1" ht="31.5" x14ac:dyDescent="0.25">
      <c r="A354" s="253" t="s">
        <v>52</v>
      </c>
      <c r="B354" s="11" t="s">
        <v>49</v>
      </c>
      <c r="C354" s="189">
        <v>10</v>
      </c>
      <c r="D354" s="156" t="s">
        <v>375</v>
      </c>
      <c r="E354" s="326">
        <v>240</v>
      </c>
      <c r="F354" s="159">
        <f>'ведом. 2025-2027'!AD254</f>
        <v>3172</v>
      </c>
      <c r="G354" s="306"/>
      <c r="H354" s="522">
        <f>'ведом. 2025-2027'!AE254</f>
        <v>2593</v>
      </c>
      <c r="I354" s="522"/>
      <c r="J354" s="522">
        <f>'ведом. 2025-2027'!AF254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390</v>
      </c>
      <c r="B355" s="11" t="s">
        <v>49</v>
      </c>
      <c r="C355" s="189">
        <v>10</v>
      </c>
      <c r="D355" s="156" t="s">
        <v>391</v>
      </c>
      <c r="E355" s="326"/>
      <c r="F355" s="159">
        <f>F356</f>
        <v>350</v>
      </c>
      <c r="G355" s="306"/>
      <c r="H355" s="522">
        <f>H356</f>
        <v>110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392</v>
      </c>
      <c r="B356" s="11" t="s">
        <v>49</v>
      </c>
      <c r="C356" s="189">
        <v>10</v>
      </c>
      <c r="D356" s="156" t="s">
        <v>393</v>
      </c>
      <c r="E356" s="326"/>
      <c r="F356" s="159">
        <f>F357</f>
        <v>350</v>
      </c>
      <c r="G356" s="306"/>
      <c r="H356" s="522">
        <f>H357</f>
        <v>110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393</v>
      </c>
      <c r="E357" s="326">
        <v>200</v>
      </c>
      <c r="F357" s="159">
        <f>F358</f>
        <v>350</v>
      </c>
      <c r="G357" s="306"/>
      <c r="H357" s="522">
        <f>H358</f>
        <v>110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393</v>
      </c>
      <c r="E358" s="326">
        <v>240</v>
      </c>
      <c r="F358" s="159">
        <f>'ведом. 2025-2027'!AD258</f>
        <v>350</v>
      </c>
      <c r="G358" s="306"/>
      <c r="H358" s="522">
        <f>'ведом. 2025-2027'!AE258</f>
        <v>110</v>
      </c>
      <c r="I358" s="522"/>
      <c r="J358" s="522">
        <f>'ведом. 2025-2027'!AF258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376</v>
      </c>
      <c r="B359" s="11" t="s">
        <v>49</v>
      </c>
      <c r="C359" s="189">
        <v>10</v>
      </c>
      <c r="D359" s="156" t="s">
        <v>377</v>
      </c>
      <c r="E359" s="326"/>
      <c r="F359" s="159">
        <f>F360</f>
        <v>300</v>
      </c>
      <c r="G359" s="306"/>
      <c r="H359" s="522">
        <f>H360</f>
        <v>300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378</v>
      </c>
      <c r="B360" s="11" t="s">
        <v>49</v>
      </c>
      <c r="C360" s="189">
        <v>10</v>
      </c>
      <c r="D360" s="156" t="s">
        <v>379</v>
      </c>
      <c r="E360" s="326"/>
      <c r="F360" s="159">
        <f>F361</f>
        <v>300</v>
      </c>
      <c r="G360" s="306"/>
      <c r="H360" s="522">
        <f>H361</f>
        <v>300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379</v>
      </c>
      <c r="E361" s="326">
        <v>200</v>
      </c>
      <c r="F361" s="159">
        <f>F362</f>
        <v>300</v>
      </c>
      <c r="G361" s="306"/>
      <c r="H361" s="522">
        <f>H362</f>
        <v>300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379</v>
      </c>
      <c r="E362" s="326">
        <v>240</v>
      </c>
      <c r="F362" s="159">
        <f>'ведом. 2025-2027'!AD262</f>
        <v>300</v>
      </c>
      <c r="G362" s="306"/>
      <c r="H362" s="522">
        <f>'ведом. 2025-2027'!AE262</f>
        <v>300</v>
      </c>
      <c r="I362" s="522"/>
      <c r="J362" s="522">
        <f>'ведом. 2025-2027'!AF262</f>
        <v>0</v>
      </c>
      <c r="K362" s="522"/>
      <c r="L362" s="154"/>
      <c r="N362" s="154"/>
      <c r="O362" s="154"/>
    </row>
    <row r="363" spans="1:15" s="149" customFormat="1" x14ac:dyDescent="0.25">
      <c r="A363" s="375" t="s">
        <v>51</v>
      </c>
      <c r="B363" s="191" t="s">
        <v>49</v>
      </c>
      <c r="C363" s="4">
        <v>12</v>
      </c>
      <c r="D363" s="26"/>
      <c r="E363" s="325"/>
      <c r="F363" s="159">
        <f>F364</f>
        <v>984.7</v>
      </c>
      <c r="G363" s="522">
        <f t="shared" ref="G363:K363" si="71">G364</f>
        <v>377</v>
      </c>
      <c r="H363" s="522">
        <f t="shared" si="71"/>
        <v>377</v>
      </c>
      <c r="I363" s="522">
        <f t="shared" si="71"/>
        <v>377</v>
      </c>
      <c r="J363" s="522">
        <f t="shared" si="71"/>
        <v>377</v>
      </c>
      <c r="K363" s="522">
        <f t="shared" si="71"/>
        <v>377</v>
      </c>
      <c r="L363" s="154"/>
      <c r="N363" s="154"/>
      <c r="O363" s="154"/>
    </row>
    <row r="364" spans="1:15" s="149" customFormat="1" ht="31.5" x14ac:dyDescent="0.25">
      <c r="A364" s="255" t="s">
        <v>161</v>
      </c>
      <c r="B364" s="191" t="s">
        <v>49</v>
      </c>
      <c r="C364" s="4">
        <v>12</v>
      </c>
      <c r="D364" s="26" t="s">
        <v>102</v>
      </c>
      <c r="E364" s="326"/>
      <c r="F364" s="159">
        <f t="shared" ref="F364:K365" si="72">F365</f>
        <v>984.7</v>
      </c>
      <c r="G364" s="306">
        <f t="shared" si="72"/>
        <v>377</v>
      </c>
      <c r="H364" s="522">
        <f t="shared" si="72"/>
        <v>377</v>
      </c>
      <c r="I364" s="522">
        <f t="shared" si="72"/>
        <v>377</v>
      </c>
      <c r="J364" s="522">
        <f t="shared" si="72"/>
        <v>377</v>
      </c>
      <c r="K364" s="522">
        <f t="shared" si="72"/>
        <v>377</v>
      </c>
      <c r="L364" s="154"/>
      <c r="N364" s="154"/>
      <c r="O364" s="154"/>
    </row>
    <row r="365" spans="1:15" s="149" customFormat="1" x14ac:dyDescent="0.25">
      <c r="A365" s="255" t="s">
        <v>162</v>
      </c>
      <c r="B365" s="191" t="s">
        <v>49</v>
      </c>
      <c r="C365" s="4">
        <v>12</v>
      </c>
      <c r="D365" s="26" t="s">
        <v>106</v>
      </c>
      <c r="E365" s="326"/>
      <c r="F365" s="159">
        <f t="shared" si="72"/>
        <v>984.7</v>
      </c>
      <c r="G365" s="306">
        <f t="shared" si="72"/>
        <v>377</v>
      </c>
      <c r="H365" s="522">
        <f t="shared" si="72"/>
        <v>377</v>
      </c>
      <c r="I365" s="522">
        <f t="shared" si="72"/>
        <v>377</v>
      </c>
      <c r="J365" s="522">
        <f t="shared" si="72"/>
        <v>377</v>
      </c>
      <c r="K365" s="522">
        <f t="shared" si="72"/>
        <v>377</v>
      </c>
      <c r="L365" s="154"/>
      <c r="N365" s="154"/>
      <c r="O365" s="154"/>
    </row>
    <row r="366" spans="1:15" s="138" customFormat="1" x14ac:dyDescent="0.25">
      <c r="A366" s="274" t="s">
        <v>528</v>
      </c>
      <c r="B366" s="191" t="s">
        <v>49</v>
      </c>
      <c r="C366" s="4">
        <v>12</v>
      </c>
      <c r="D366" s="26" t="s">
        <v>335</v>
      </c>
      <c r="E366" s="328"/>
      <c r="F366" s="159">
        <f t="shared" ref="F366:K366" si="73">F367+F370</f>
        <v>984.7</v>
      </c>
      <c r="G366" s="306">
        <f t="shared" si="73"/>
        <v>377</v>
      </c>
      <c r="H366" s="522">
        <f t="shared" si="73"/>
        <v>377</v>
      </c>
      <c r="I366" s="522">
        <f t="shared" si="73"/>
        <v>377</v>
      </c>
      <c r="J366" s="522">
        <f t="shared" si="73"/>
        <v>377</v>
      </c>
      <c r="K366" s="522">
        <f t="shared" si="73"/>
        <v>377</v>
      </c>
      <c r="L366" s="154"/>
      <c r="N366" s="154"/>
      <c r="O366" s="154"/>
    </row>
    <row r="367" spans="1:15" s="138" customFormat="1" x14ac:dyDescent="0.25">
      <c r="A367" s="256" t="s">
        <v>246</v>
      </c>
      <c r="B367" s="191" t="s">
        <v>49</v>
      </c>
      <c r="C367" s="4">
        <v>12</v>
      </c>
      <c r="D367" s="156" t="s">
        <v>334</v>
      </c>
      <c r="E367" s="325"/>
      <c r="F367" s="159">
        <f>F368</f>
        <v>607.70000000000005</v>
      </c>
      <c r="G367" s="306"/>
      <c r="H367" s="522">
        <f>H368</f>
        <v>0</v>
      </c>
      <c r="I367" s="522"/>
      <c r="J367" s="522">
        <f>J368</f>
        <v>0</v>
      </c>
      <c r="K367" s="522"/>
      <c r="L367" s="154"/>
      <c r="N367" s="154"/>
      <c r="O367" s="154"/>
    </row>
    <row r="368" spans="1:15" s="138" customFormat="1" x14ac:dyDescent="0.25">
      <c r="A368" s="375" t="s">
        <v>120</v>
      </c>
      <c r="B368" s="191" t="s">
        <v>49</v>
      </c>
      <c r="C368" s="4">
        <v>12</v>
      </c>
      <c r="D368" s="156" t="s">
        <v>334</v>
      </c>
      <c r="E368" s="326">
        <v>200</v>
      </c>
      <c r="F368" s="159">
        <f>F369</f>
        <v>607.70000000000005</v>
      </c>
      <c r="G368" s="306"/>
      <c r="H368" s="522">
        <f>H369</f>
        <v>0</v>
      </c>
      <c r="I368" s="522"/>
      <c r="J368" s="522">
        <f>J369</f>
        <v>0</v>
      </c>
      <c r="K368" s="522"/>
      <c r="L368" s="154"/>
      <c r="N368" s="154"/>
      <c r="O368" s="154"/>
    </row>
    <row r="369" spans="1:15" s="138" customFormat="1" ht="31.5" x14ac:dyDescent="0.25">
      <c r="A369" s="375" t="s">
        <v>52</v>
      </c>
      <c r="B369" s="191" t="s">
        <v>49</v>
      </c>
      <c r="C369" s="4">
        <v>12</v>
      </c>
      <c r="D369" s="156" t="s">
        <v>334</v>
      </c>
      <c r="E369" s="326">
        <v>240</v>
      </c>
      <c r="F369" s="159">
        <f>'ведом. 2025-2027'!AD269</f>
        <v>607.70000000000005</v>
      </c>
      <c r="G369" s="306"/>
      <c r="H369" s="522">
        <f>'ведом. 2025-2027'!AE269</f>
        <v>0</v>
      </c>
      <c r="I369" s="522"/>
      <c r="J369" s="522">
        <f>'ведом. 2025-2027'!AF269</f>
        <v>0</v>
      </c>
      <c r="K369" s="522"/>
      <c r="L369" s="154"/>
      <c r="N369" s="154"/>
      <c r="O369" s="154"/>
    </row>
    <row r="370" spans="1:15" s="177" customFormat="1" ht="47.25" x14ac:dyDescent="0.25">
      <c r="A370" s="253" t="s">
        <v>360</v>
      </c>
      <c r="B370" s="191" t="s">
        <v>49</v>
      </c>
      <c r="C370" s="4">
        <v>12</v>
      </c>
      <c r="D370" s="26" t="s">
        <v>359</v>
      </c>
      <c r="E370" s="326"/>
      <c r="F370" s="159">
        <f t="shared" ref="F370:K371" si="74">F371</f>
        <v>377</v>
      </c>
      <c r="G370" s="306">
        <f t="shared" si="74"/>
        <v>377</v>
      </c>
      <c r="H370" s="522">
        <f t="shared" si="74"/>
        <v>377</v>
      </c>
      <c r="I370" s="522">
        <f>I371</f>
        <v>377</v>
      </c>
      <c r="J370" s="522">
        <f t="shared" si="74"/>
        <v>377</v>
      </c>
      <c r="K370" s="522">
        <f t="shared" si="74"/>
        <v>377</v>
      </c>
      <c r="L370" s="154"/>
      <c r="N370" s="154"/>
      <c r="O370" s="154"/>
    </row>
    <row r="371" spans="1:15" s="177" customFormat="1" x14ac:dyDescent="0.25">
      <c r="A371" s="253" t="s">
        <v>120</v>
      </c>
      <c r="B371" s="191" t="s">
        <v>49</v>
      </c>
      <c r="C371" s="4">
        <v>12</v>
      </c>
      <c r="D371" s="26" t="s">
        <v>359</v>
      </c>
      <c r="E371" s="326">
        <v>200</v>
      </c>
      <c r="F371" s="159">
        <f t="shared" si="74"/>
        <v>377</v>
      </c>
      <c r="G371" s="306">
        <f t="shared" si="74"/>
        <v>377</v>
      </c>
      <c r="H371" s="522">
        <f t="shared" si="74"/>
        <v>377</v>
      </c>
      <c r="I371" s="522">
        <f>I372</f>
        <v>377</v>
      </c>
      <c r="J371" s="522">
        <f t="shared" si="74"/>
        <v>377</v>
      </c>
      <c r="K371" s="522">
        <f t="shared" si="74"/>
        <v>377</v>
      </c>
      <c r="L371" s="154"/>
      <c r="N371" s="154"/>
      <c r="O371" s="154"/>
    </row>
    <row r="372" spans="1:15" s="177" customFormat="1" ht="31.5" x14ac:dyDescent="0.25">
      <c r="A372" s="253" t="s">
        <v>52</v>
      </c>
      <c r="B372" s="191" t="s">
        <v>49</v>
      </c>
      <c r="C372" s="4">
        <v>12</v>
      </c>
      <c r="D372" s="26" t="s">
        <v>359</v>
      </c>
      <c r="E372" s="326">
        <v>240</v>
      </c>
      <c r="F372" s="159">
        <f>'ведом. 2025-2027'!AD272</f>
        <v>377</v>
      </c>
      <c r="G372" s="306">
        <f>F372</f>
        <v>377</v>
      </c>
      <c r="H372" s="522">
        <f>'ведом. 2025-2027'!AE272</f>
        <v>377</v>
      </c>
      <c r="I372" s="522">
        <f>H372</f>
        <v>377</v>
      </c>
      <c r="J372" s="522">
        <f>'ведом. 2025-2027'!AF272</f>
        <v>377</v>
      </c>
      <c r="K372" s="522">
        <f>J372</f>
        <v>377</v>
      </c>
      <c r="L372" s="154"/>
      <c r="N372" s="154"/>
      <c r="O372" s="154"/>
    </row>
    <row r="373" spans="1:15" s="138" customFormat="1" x14ac:dyDescent="0.25">
      <c r="A373" s="384" t="s">
        <v>3</v>
      </c>
      <c r="B373" s="193" t="s">
        <v>5</v>
      </c>
      <c r="C373" s="188"/>
      <c r="D373" s="280"/>
      <c r="E373" s="337"/>
      <c r="F373" s="161">
        <f t="shared" ref="F373:K373" si="75">F374+F441+F521+F393</f>
        <v>1927237.4000000001</v>
      </c>
      <c r="G373" s="347">
        <f t="shared" si="75"/>
        <v>1069038</v>
      </c>
      <c r="H373" s="161">
        <f t="shared" si="75"/>
        <v>1047869.0999999999</v>
      </c>
      <c r="I373" s="161">
        <f t="shared" si="75"/>
        <v>490170.6</v>
      </c>
      <c r="J373" s="161">
        <f t="shared" si="75"/>
        <v>970699.89999999991</v>
      </c>
      <c r="K373" s="161">
        <f t="shared" si="75"/>
        <v>397570.8</v>
      </c>
      <c r="L373" s="154"/>
      <c r="N373" s="154"/>
      <c r="O373" s="154"/>
    </row>
    <row r="374" spans="1:15" s="138" customFormat="1" x14ac:dyDescent="0.25">
      <c r="A374" s="375" t="s">
        <v>69</v>
      </c>
      <c r="B374" s="191" t="s">
        <v>5</v>
      </c>
      <c r="C374" s="4" t="s">
        <v>29</v>
      </c>
      <c r="D374" s="26"/>
      <c r="E374" s="337"/>
      <c r="F374" s="159">
        <f>F375+F387+F381</f>
        <v>27354</v>
      </c>
      <c r="G374" s="522"/>
      <c r="H374" s="522">
        <f t="shared" ref="H374:J374" si="76">H375+H387+H381</f>
        <v>8300</v>
      </c>
      <c r="I374" s="522"/>
      <c r="J374" s="522">
        <f t="shared" si="76"/>
        <v>8300</v>
      </c>
      <c r="K374" s="522"/>
      <c r="L374" s="154"/>
      <c r="N374" s="154"/>
      <c r="O374" s="154"/>
    </row>
    <row r="375" spans="1:15" s="138" customFormat="1" x14ac:dyDescent="0.25">
      <c r="A375" s="255" t="s">
        <v>186</v>
      </c>
      <c r="B375" s="191" t="s">
        <v>5</v>
      </c>
      <c r="C375" s="4" t="s">
        <v>29</v>
      </c>
      <c r="D375" s="156" t="s">
        <v>112</v>
      </c>
      <c r="E375" s="337"/>
      <c r="F375" s="159">
        <f>F376</f>
        <v>22100</v>
      </c>
      <c r="G375" s="306"/>
      <c r="H375" s="522">
        <f>H376</f>
        <v>8300</v>
      </c>
      <c r="I375" s="522"/>
      <c r="J375" s="522">
        <f>J376</f>
        <v>8300</v>
      </c>
      <c r="K375" s="522"/>
      <c r="L375" s="154"/>
      <c r="N375" s="154"/>
      <c r="O375" s="154"/>
    </row>
    <row r="376" spans="1:15" s="138" customFormat="1" x14ac:dyDescent="0.25">
      <c r="A376" s="255" t="s">
        <v>530</v>
      </c>
      <c r="B376" s="191" t="s">
        <v>5</v>
      </c>
      <c r="C376" s="4" t="s">
        <v>29</v>
      </c>
      <c r="D376" s="156" t="s">
        <v>113</v>
      </c>
      <c r="E376" s="337"/>
      <c r="F376" s="159">
        <f>F377</f>
        <v>22100</v>
      </c>
      <c r="G376" s="306"/>
      <c r="H376" s="522">
        <f>H377</f>
        <v>8300</v>
      </c>
      <c r="I376" s="522"/>
      <c r="J376" s="522">
        <f>J377</f>
        <v>8300</v>
      </c>
      <c r="K376" s="522"/>
      <c r="L376" s="154"/>
      <c r="N376" s="154"/>
      <c r="O376" s="154"/>
    </row>
    <row r="377" spans="1:15" s="138" customFormat="1" ht="31.5" x14ac:dyDescent="0.25">
      <c r="A377" s="256" t="s">
        <v>182</v>
      </c>
      <c r="B377" s="191" t="s">
        <v>5</v>
      </c>
      <c r="C377" s="4" t="s">
        <v>29</v>
      </c>
      <c r="D377" s="156" t="s">
        <v>183</v>
      </c>
      <c r="E377" s="337"/>
      <c r="F377" s="159">
        <f>F378</f>
        <v>22100</v>
      </c>
      <c r="G377" s="306"/>
      <c r="H377" s="522">
        <f>H378</f>
        <v>8300</v>
      </c>
      <c r="I377" s="522"/>
      <c r="J377" s="522">
        <f>J378</f>
        <v>8300</v>
      </c>
      <c r="K377" s="522"/>
      <c r="L377" s="154"/>
      <c r="N377" s="154"/>
      <c r="O377" s="154"/>
    </row>
    <row r="378" spans="1:15" s="138" customFormat="1" x14ac:dyDescent="0.25">
      <c r="A378" s="258" t="s">
        <v>433</v>
      </c>
      <c r="B378" s="191" t="s">
        <v>5</v>
      </c>
      <c r="C378" s="4" t="s">
        <v>29</v>
      </c>
      <c r="D378" s="156" t="s">
        <v>386</v>
      </c>
      <c r="E378" s="325"/>
      <c r="F378" s="159">
        <f>F379</f>
        <v>22100</v>
      </c>
      <c r="G378" s="306"/>
      <c r="H378" s="522">
        <f>H379</f>
        <v>8300</v>
      </c>
      <c r="I378" s="522"/>
      <c r="J378" s="522">
        <f>J379</f>
        <v>8300</v>
      </c>
      <c r="K378" s="522"/>
      <c r="L378" s="154"/>
      <c r="N378" s="154"/>
      <c r="O378" s="154"/>
    </row>
    <row r="379" spans="1:15" s="138" customFormat="1" x14ac:dyDescent="0.25">
      <c r="A379" s="253" t="s">
        <v>120</v>
      </c>
      <c r="B379" s="191" t="s">
        <v>5</v>
      </c>
      <c r="C379" s="4" t="s">
        <v>29</v>
      </c>
      <c r="D379" s="156" t="s">
        <v>386</v>
      </c>
      <c r="E379" s="338">
        <v>200</v>
      </c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ht="31.5" x14ac:dyDescent="0.25">
      <c r="A380" s="253" t="s">
        <v>52</v>
      </c>
      <c r="B380" s="191" t="s">
        <v>5</v>
      </c>
      <c r="C380" s="4" t="s">
        <v>29</v>
      </c>
      <c r="D380" s="156" t="s">
        <v>386</v>
      </c>
      <c r="E380" s="338">
        <v>240</v>
      </c>
      <c r="F380" s="159">
        <f>'ведом. 2025-2027'!AD280</f>
        <v>22100</v>
      </c>
      <c r="G380" s="306"/>
      <c r="H380" s="522">
        <f>'ведом. 2025-2027'!AE280</f>
        <v>8300</v>
      </c>
      <c r="I380" s="522"/>
      <c r="J380" s="522">
        <f>'ведом. 2025-2027'!AF280</f>
        <v>8300</v>
      </c>
      <c r="K380" s="522"/>
      <c r="L380" s="154"/>
      <c r="N380" s="154"/>
      <c r="O380" s="154"/>
    </row>
    <row r="381" spans="1:15" s="519" customFormat="1" x14ac:dyDescent="0.25">
      <c r="A381" s="557" t="s">
        <v>242</v>
      </c>
      <c r="B381" s="453" t="s">
        <v>5</v>
      </c>
      <c r="C381" s="453" t="s">
        <v>29</v>
      </c>
      <c r="D381" s="542" t="s">
        <v>243</v>
      </c>
      <c r="E381" s="338"/>
      <c r="F381" s="522">
        <f>F382</f>
        <v>4464</v>
      </c>
      <c r="G381" s="522"/>
      <c r="H381" s="522">
        <f t="shared" ref="H381:J381" si="77">H382</f>
        <v>0</v>
      </c>
      <c r="I381" s="522"/>
      <c r="J381" s="522">
        <f t="shared" si="77"/>
        <v>0</v>
      </c>
      <c r="K381" s="522"/>
      <c r="L381" s="521"/>
      <c r="N381" s="521"/>
      <c r="O381" s="521"/>
    </row>
    <row r="382" spans="1:15" s="519" customFormat="1" ht="31.5" x14ac:dyDescent="0.25">
      <c r="A382" s="557" t="s">
        <v>540</v>
      </c>
      <c r="B382" s="453" t="s">
        <v>5</v>
      </c>
      <c r="C382" s="453" t="s">
        <v>29</v>
      </c>
      <c r="D382" s="542" t="s">
        <v>244</v>
      </c>
      <c r="E382" s="338"/>
      <c r="F382" s="522">
        <f>F383</f>
        <v>4464</v>
      </c>
      <c r="G382" s="522"/>
      <c r="H382" s="522">
        <f t="shared" ref="H382:J382" si="78">H383</f>
        <v>0</v>
      </c>
      <c r="I382" s="522"/>
      <c r="J382" s="522">
        <f t="shared" si="78"/>
        <v>0</v>
      </c>
      <c r="K382" s="522"/>
      <c r="L382" s="521"/>
      <c r="N382" s="521"/>
      <c r="O382" s="521"/>
    </row>
    <row r="383" spans="1:15" s="138" customFormat="1" ht="31.5" x14ac:dyDescent="0.25">
      <c r="A383" s="257" t="s">
        <v>321</v>
      </c>
      <c r="B383" s="191" t="s">
        <v>5</v>
      </c>
      <c r="C383" s="4" t="s">
        <v>29</v>
      </c>
      <c r="D383" s="458" t="s">
        <v>542</v>
      </c>
      <c r="E383" s="325"/>
      <c r="F383" s="159">
        <f>F384</f>
        <v>4464</v>
      </c>
      <c r="G383" s="159"/>
      <c r="H383" s="522">
        <f>H384</f>
        <v>0</v>
      </c>
      <c r="I383" s="522"/>
      <c r="J383" s="522">
        <f>J384</f>
        <v>0</v>
      </c>
      <c r="K383" s="522"/>
      <c r="L383" s="154"/>
      <c r="N383" s="154"/>
      <c r="O383" s="154"/>
    </row>
    <row r="384" spans="1:15" s="177" customFormat="1" x14ac:dyDescent="0.25">
      <c r="A384" s="257" t="s">
        <v>607</v>
      </c>
      <c r="B384" s="1" t="s">
        <v>5</v>
      </c>
      <c r="C384" s="4" t="s">
        <v>29</v>
      </c>
      <c r="D384" s="458" t="s">
        <v>682</v>
      </c>
      <c r="E384" s="286"/>
      <c r="F384" s="159">
        <f>F385</f>
        <v>4464</v>
      </c>
      <c r="G384" s="159"/>
      <c r="H384" s="522">
        <f>H385</f>
        <v>0</v>
      </c>
      <c r="I384" s="522"/>
      <c r="J384" s="522">
        <f>J385</f>
        <v>0</v>
      </c>
      <c r="K384" s="522"/>
      <c r="L384" s="154"/>
      <c r="N384" s="154"/>
      <c r="O384" s="154"/>
    </row>
    <row r="385" spans="1:15" s="177" customFormat="1" x14ac:dyDescent="0.25">
      <c r="A385" s="253" t="s">
        <v>42</v>
      </c>
      <c r="B385" s="1" t="s">
        <v>5</v>
      </c>
      <c r="C385" s="4" t="s">
        <v>29</v>
      </c>
      <c r="D385" s="458" t="s">
        <v>682</v>
      </c>
      <c r="E385" s="286" t="s">
        <v>347</v>
      </c>
      <c r="F385" s="159">
        <f>F386</f>
        <v>4464</v>
      </c>
      <c r="G385" s="159"/>
      <c r="H385" s="522">
        <f>H386</f>
        <v>0</v>
      </c>
      <c r="I385" s="522"/>
      <c r="J385" s="522">
        <f>J386</f>
        <v>0</v>
      </c>
      <c r="K385" s="522"/>
      <c r="L385" s="154"/>
      <c r="N385" s="154"/>
      <c r="O385" s="154"/>
    </row>
    <row r="386" spans="1:15" s="177" customFormat="1" ht="31.5" x14ac:dyDescent="0.25">
      <c r="A386" s="253" t="s">
        <v>121</v>
      </c>
      <c r="B386" s="1" t="s">
        <v>5</v>
      </c>
      <c r="C386" s="4" t="s">
        <v>29</v>
      </c>
      <c r="D386" s="458" t="s">
        <v>682</v>
      </c>
      <c r="E386" s="286" t="s">
        <v>348</v>
      </c>
      <c r="F386" s="159">
        <f>'ведом. 2025-2027'!AD286</f>
        <v>4464</v>
      </c>
      <c r="G386" s="306"/>
      <c r="H386" s="522">
        <f>'ведом. 2025-2027'!AE286</f>
        <v>0</v>
      </c>
      <c r="I386" s="522"/>
      <c r="J386" s="522">
        <f>'ведом. 2025-2027'!AF286</f>
        <v>0</v>
      </c>
      <c r="K386" s="522"/>
      <c r="L386" s="154"/>
      <c r="N386" s="154"/>
      <c r="O386" s="154"/>
    </row>
    <row r="387" spans="1:15" s="177" customFormat="1" x14ac:dyDescent="0.25">
      <c r="A387" s="273" t="s">
        <v>641</v>
      </c>
      <c r="B387" s="1" t="s">
        <v>5</v>
      </c>
      <c r="C387" s="4" t="s">
        <v>29</v>
      </c>
      <c r="D387" s="291" t="s">
        <v>631</v>
      </c>
      <c r="E387" s="430"/>
      <c r="F387" s="159">
        <f>F388</f>
        <v>790</v>
      </c>
      <c r="G387" s="159"/>
      <c r="H387" s="522">
        <f t="shared" ref="H387:J391" si="79">H388</f>
        <v>0</v>
      </c>
      <c r="I387" s="522"/>
      <c r="J387" s="522">
        <f t="shared" si="79"/>
        <v>0</v>
      </c>
      <c r="K387" s="522"/>
      <c r="L387" s="154"/>
      <c r="N387" s="154"/>
      <c r="O387" s="154"/>
    </row>
    <row r="388" spans="1:15" s="177" customFormat="1" ht="31.5" x14ac:dyDescent="0.25">
      <c r="A388" s="273" t="s">
        <v>730</v>
      </c>
      <c r="B388" s="1" t="s">
        <v>5</v>
      </c>
      <c r="C388" s="4" t="s">
        <v>29</v>
      </c>
      <c r="D388" s="291" t="s">
        <v>731</v>
      </c>
      <c r="E388" s="525"/>
      <c r="F388" s="159">
        <f>F389</f>
        <v>790</v>
      </c>
      <c r="G388" s="159"/>
      <c r="H388" s="522">
        <f t="shared" si="79"/>
        <v>0</v>
      </c>
      <c r="I388" s="522"/>
      <c r="J388" s="522">
        <f t="shared" si="79"/>
        <v>0</v>
      </c>
      <c r="K388" s="522"/>
      <c r="L388" s="154"/>
      <c r="N388" s="154"/>
      <c r="O388" s="154"/>
    </row>
    <row r="389" spans="1:15" s="177" customFormat="1" x14ac:dyDescent="0.25">
      <c r="A389" s="275" t="s">
        <v>732</v>
      </c>
      <c r="B389" s="1" t="s">
        <v>5</v>
      </c>
      <c r="C389" s="4" t="s">
        <v>29</v>
      </c>
      <c r="D389" s="291" t="s">
        <v>733</v>
      </c>
      <c r="E389" s="525"/>
      <c r="F389" s="159">
        <f>F390</f>
        <v>790</v>
      </c>
      <c r="G389" s="159"/>
      <c r="H389" s="522">
        <f t="shared" si="79"/>
        <v>0</v>
      </c>
      <c r="I389" s="522"/>
      <c r="J389" s="522">
        <f t="shared" si="79"/>
        <v>0</v>
      </c>
      <c r="K389" s="522"/>
      <c r="L389" s="154"/>
      <c r="N389" s="154"/>
      <c r="O389" s="154"/>
    </row>
    <row r="390" spans="1:15" s="177" customFormat="1" ht="31.5" x14ac:dyDescent="0.25">
      <c r="A390" s="275" t="s">
        <v>734</v>
      </c>
      <c r="B390" s="1" t="s">
        <v>5</v>
      </c>
      <c r="C390" s="4" t="s">
        <v>29</v>
      </c>
      <c r="D390" s="291" t="s">
        <v>735</v>
      </c>
      <c r="E390" s="525"/>
      <c r="F390" s="159">
        <f>F391</f>
        <v>790</v>
      </c>
      <c r="G390" s="159"/>
      <c r="H390" s="522">
        <f t="shared" si="79"/>
        <v>0</v>
      </c>
      <c r="I390" s="522"/>
      <c r="J390" s="522">
        <f t="shared" si="79"/>
        <v>0</v>
      </c>
      <c r="K390" s="522"/>
      <c r="L390" s="154"/>
      <c r="N390" s="154"/>
      <c r="O390" s="154"/>
    </row>
    <row r="391" spans="1:15" s="177" customFormat="1" x14ac:dyDescent="0.25">
      <c r="A391" s="273" t="s">
        <v>120</v>
      </c>
      <c r="B391" s="1" t="s">
        <v>5</v>
      </c>
      <c r="C391" s="4" t="s">
        <v>29</v>
      </c>
      <c r="D391" s="291" t="s">
        <v>735</v>
      </c>
      <c r="E391" s="525" t="s">
        <v>37</v>
      </c>
      <c r="F391" s="159">
        <f>F392</f>
        <v>790</v>
      </c>
      <c r="G391" s="159"/>
      <c r="H391" s="522">
        <f t="shared" si="79"/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52</v>
      </c>
      <c r="B392" s="1" t="s">
        <v>5</v>
      </c>
      <c r="C392" s="4" t="s">
        <v>29</v>
      </c>
      <c r="D392" s="291" t="s">
        <v>735</v>
      </c>
      <c r="E392" s="525" t="s">
        <v>65</v>
      </c>
      <c r="F392" s="159">
        <f>'ведом. 2025-2027'!AD840</f>
        <v>790</v>
      </c>
      <c r="G392" s="306"/>
      <c r="H392" s="522">
        <f>'ведом. 2025-2027'!AE840</f>
        <v>0</v>
      </c>
      <c r="I392" s="522"/>
      <c r="J392" s="522">
        <f>'ведом. 2025-2027'!AF840</f>
        <v>0</v>
      </c>
      <c r="K392" s="522"/>
      <c r="L392" s="154"/>
      <c r="N392" s="154"/>
      <c r="O392" s="154"/>
    </row>
    <row r="393" spans="1:15" s="138" customFormat="1" x14ac:dyDescent="0.25">
      <c r="A393" s="375" t="s">
        <v>323</v>
      </c>
      <c r="B393" s="191" t="s">
        <v>5</v>
      </c>
      <c r="C393" s="4" t="s">
        <v>30</v>
      </c>
      <c r="D393" s="283"/>
      <c r="E393" s="328"/>
      <c r="F393" s="159">
        <f>F394+F435+F429</f>
        <v>961650.8</v>
      </c>
      <c r="G393" s="522">
        <f t="shared" ref="G393:K393" si="80">G394+G435+G429</f>
        <v>757508.79999999993</v>
      </c>
      <c r="H393" s="522">
        <f t="shared" si="80"/>
        <v>579541.49999999988</v>
      </c>
      <c r="I393" s="522">
        <f t="shared" si="80"/>
        <v>474624.69999999995</v>
      </c>
      <c r="J393" s="522">
        <f t="shared" si="80"/>
        <v>240743.3</v>
      </c>
      <c r="K393" s="522">
        <f t="shared" si="80"/>
        <v>196928</v>
      </c>
      <c r="L393" s="154"/>
      <c r="N393" s="154"/>
      <c r="O393" s="154"/>
    </row>
    <row r="394" spans="1:15" s="177" customFormat="1" ht="31.5" x14ac:dyDescent="0.25">
      <c r="A394" s="387" t="s">
        <v>587</v>
      </c>
      <c r="B394" s="195" t="s">
        <v>5</v>
      </c>
      <c r="C394" s="315" t="s">
        <v>30</v>
      </c>
      <c r="D394" s="156" t="s">
        <v>111</v>
      </c>
      <c r="E394" s="339"/>
      <c r="F394" s="159">
        <f t="shared" ref="F394:K394" si="81">F395+F421</f>
        <v>931057.70000000007</v>
      </c>
      <c r="G394" s="522">
        <f t="shared" si="81"/>
        <v>757023.7</v>
      </c>
      <c r="H394" s="522">
        <f t="shared" si="81"/>
        <v>579541.49999999988</v>
      </c>
      <c r="I394" s="522">
        <f t="shared" si="81"/>
        <v>474624.69999999995</v>
      </c>
      <c r="J394" s="522">
        <f t="shared" si="81"/>
        <v>240743.3</v>
      </c>
      <c r="K394" s="522">
        <f t="shared" si="81"/>
        <v>196928</v>
      </c>
      <c r="L394" s="154"/>
      <c r="N394" s="154"/>
      <c r="O394" s="154"/>
    </row>
    <row r="395" spans="1:15" s="177" customFormat="1" x14ac:dyDescent="0.25">
      <c r="A395" s="387" t="s">
        <v>529</v>
      </c>
      <c r="B395" s="195" t="s">
        <v>5</v>
      </c>
      <c r="C395" s="315" t="s">
        <v>30</v>
      </c>
      <c r="D395" s="156" t="s">
        <v>389</v>
      </c>
      <c r="E395" s="339"/>
      <c r="F395" s="159">
        <f t="shared" ref="F395:K395" si="82">F396+F414</f>
        <v>909057.70000000007</v>
      </c>
      <c r="G395" s="159">
        <f t="shared" si="82"/>
        <v>740523.7</v>
      </c>
      <c r="H395" s="522">
        <f t="shared" si="82"/>
        <v>579541.49999999988</v>
      </c>
      <c r="I395" s="522">
        <f t="shared" si="82"/>
        <v>474624.69999999995</v>
      </c>
      <c r="J395" s="522">
        <f t="shared" si="82"/>
        <v>240743.3</v>
      </c>
      <c r="K395" s="522">
        <f t="shared" si="82"/>
        <v>196928</v>
      </c>
      <c r="L395" s="154"/>
      <c r="N395" s="154"/>
      <c r="O395" s="154"/>
    </row>
    <row r="396" spans="1:15" s="177" customFormat="1" ht="31.5" x14ac:dyDescent="0.25">
      <c r="A396" s="387" t="s">
        <v>443</v>
      </c>
      <c r="B396" s="195" t="s">
        <v>5</v>
      </c>
      <c r="C396" s="315" t="s">
        <v>30</v>
      </c>
      <c r="D396" s="310" t="s">
        <v>442</v>
      </c>
      <c r="E396" s="339"/>
      <c r="F396" s="159">
        <f t="shared" ref="F396:K396" si="83">F397+F411+F401</f>
        <v>421332.9</v>
      </c>
      <c r="G396" s="522">
        <f t="shared" si="83"/>
        <v>343527.1</v>
      </c>
      <c r="H396" s="522">
        <f t="shared" si="83"/>
        <v>516554.29999999993</v>
      </c>
      <c r="I396" s="522">
        <f t="shared" si="83"/>
        <v>422912.19999999995</v>
      </c>
      <c r="J396" s="522">
        <f t="shared" si="83"/>
        <v>240743.3</v>
      </c>
      <c r="K396" s="522">
        <f t="shared" si="83"/>
        <v>196928</v>
      </c>
      <c r="L396" s="154"/>
      <c r="N396" s="154"/>
      <c r="O396" s="154"/>
    </row>
    <row r="397" spans="1:15" s="177" customFormat="1" x14ac:dyDescent="0.25">
      <c r="A397" s="478" t="s">
        <v>549</v>
      </c>
      <c r="B397" s="195" t="s">
        <v>5</v>
      </c>
      <c r="C397" s="315" t="s">
        <v>30</v>
      </c>
      <c r="D397" s="488" t="s">
        <v>648</v>
      </c>
      <c r="E397" s="339"/>
      <c r="F397" s="159">
        <f>F398</f>
        <v>115439.79999999999</v>
      </c>
      <c r="G397" s="522">
        <f t="shared" ref="G397:J397" si="84">G398</f>
        <v>93304.7</v>
      </c>
      <c r="H397" s="522">
        <f t="shared" si="84"/>
        <v>0</v>
      </c>
      <c r="I397" s="522"/>
      <c r="J397" s="522">
        <f t="shared" si="84"/>
        <v>0</v>
      </c>
      <c r="K397" s="522"/>
      <c r="L397" s="154"/>
      <c r="N397" s="154"/>
      <c r="O397" s="154"/>
    </row>
    <row r="398" spans="1:15" s="519" customFormat="1" ht="31.5" x14ac:dyDescent="0.25">
      <c r="A398" s="478" t="s">
        <v>721</v>
      </c>
      <c r="B398" s="195" t="s">
        <v>5</v>
      </c>
      <c r="C398" s="315" t="s">
        <v>30</v>
      </c>
      <c r="D398" s="488" t="s">
        <v>720</v>
      </c>
      <c r="E398" s="339"/>
      <c r="F398" s="522">
        <f>F399</f>
        <v>115439.79999999999</v>
      </c>
      <c r="G398" s="522">
        <f t="shared" ref="G398:J398" si="85">G399</f>
        <v>93304.7</v>
      </c>
      <c r="H398" s="522">
        <f t="shared" si="85"/>
        <v>0</v>
      </c>
      <c r="I398" s="522"/>
      <c r="J398" s="522">
        <f t="shared" si="85"/>
        <v>0</v>
      </c>
      <c r="K398" s="522"/>
      <c r="L398" s="521"/>
      <c r="N398" s="521"/>
      <c r="O398" s="521"/>
    </row>
    <row r="399" spans="1:15" s="177" customFormat="1" x14ac:dyDescent="0.25">
      <c r="A399" s="489" t="s">
        <v>417</v>
      </c>
      <c r="B399" s="195" t="s">
        <v>5</v>
      </c>
      <c r="C399" s="315" t="s">
        <v>30</v>
      </c>
      <c r="D399" s="488" t="s">
        <v>720</v>
      </c>
      <c r="E399" s="328" t="s">
        <v>154</v>
      </c>
      <c r="F399" s="159">
        <f>'ведом. 2025-2027'!AD848</f>
        <v>115439.79999999999</v>
      </c>
      <c r="G399" s="306">
        <f>G400</f>
        <v>93304.7</v>
      </c>
      <c r="H399" s="522">
        <f>H400</f>
        <v>0</v>
      </c>
      <c r="I399" s="522"/>
      <c r="J399" s="522">
        <f>J400</f>
        <v>0</v>
      </c>
      <c r="K399" s="522"/>
      <c r="L399" s="154"/>
      <c r="N399" s="154"/>
      <c r="O399" s="154"/>
    </row>
    <row r="400" spans="1:15" s="177" customFormat="1" x14ac:dyDescent="0.25">
      <c r="A400" s="451" t="s">
        <v>9</v>
      </c>
      <c r="B400" s="195" t="s">
        <v>5</v>
      </c>
      <c r="C400" s="315" t="s">
        <v>30</v>
      </c>
      <c r="D400" s="488" t="s">
        <v>720</v>
      </c>
      <c r="E400" s="328" t="s">
        <v>155</v>
      </c>
      <c r="F400" s="159">
        <f>'ведом. 2025-2027'!AD848</f>
        <v>115439.79999999999</v>
      </c>
      <c r="G400" s="306">
        <f>85487.4+7817.3</f>
        <v>93304.7</v>
      </c>
      <c r="H400" s="522">
        <f>'ведом. 2025-2027'!AE848</f>
        <v>0</v>
      </c>
      <c r="I400" s="522"/>
      <c r="J400" s="522">
        <f>'ведом. 2025-2027'!AF848</f>
        <v>0</v>
      </c>
      <c r="K400" s="522"/>
      <c r="L400" s="154"/>
      <c r="N400" s="154"/>
      <c r="O400" s="154"/>
    </row>
    <row r="401" spans="1:15" s="519" customFormat="1" ht="31.5" x14ac:dyDescent="0.25">
      <c r="A401" s="451" t="s">
        <v>654</v>
      </c>
      <c r="B401" s="453" t="s">
        <v>5</v>
      </c>
      <c r="C401" s="454" t="s">
        <v>30</v>
      </c>
      <c r="D401" s="488" t="s">
        <v>653</v>
      </c>
      <c r="E401" s="468"/>
      <c r="F401" s="522">
        <f>F402+F405+F408</f>
        <v>621.20000000000005</v>
      </c>
      <c r="G401" s="522">
        <f t="shared" ref="G401:K401" si="86">G402+G405+G408</f>
        <v>510</v>
      </c>
      <c r="H401" s="522">
        <f t="shared" si="86"/>
        <v>295713.39999999997</v>
      </c>
      <c r="I401" s="522">
        <f t="shared" si="86"/>
        <v>242264.39999999997</v>
      </c>
      <c r="J401" s="522">
        <f t="shared" si="86"/>
        <v>240743.3</v>
      </c>
      <c r="K401" s="522">
        <f t="shared" si="86"/>
        <v>196928</v>
      </c>
      <c r="L401" s="521"/>
      <c r="M401" s="521"/>
      <c r="N401" s="521"/>
      <c r="O401" s="521"/>
    </row>
    <row r="402" spans="1:15" s="519" customFormat="1" ht="47.25" x14ac:dyDescent="0.25">
      <c r="A402" s="478" t="s">
        <v>718</v>
      </c>
      <c r="B402" s="453" t="s">
        <v>5</v>
      </c>
      <c r="C402" s="454" t="s">
        <v>30</v>
      </c>
      <c r="D402" s="488" t="s">
        <v>716</v>
      </c>
      <c r="E402" s="468"/>
      <c r="F402" s="522">
        <f>F403</f>
        <v>0</v>
      </c>
      <c r="G402" s="522"/>
      <c r="H402" s="522">
        <f t="shared" ref="H402:K402" si="87">H403</f>
        <v>51481.299999999996</v>
      </c>
      <c r="I402" s="522">
        <f t="shared" si="87"/>
        <v>42111.7</v>
      </c>
      <c r="J402" s="522">
        <f t="shared" si="87"/>
        <v>120123</v>
      </c>
      <c r="K402" s="522">
        <f t="shared" si="87"/>
        <v>98260.6</v>
      </c>
      <c r="L402" s="521"/>
      <c r="N402" s="521"/>
      <c r="O402" s="521"/>
    </row>
    <row r="403" spans="1:15" s="519" customFormat="1" x14ac:dyDescent="0.25">
      <c r="A403" s="489" t="s">
        <v>417</v>
      </c>
      <c r="B403" s="453" t="s">
        <v>5</v>
      </c>
      <c r="C403" s="454" t="s">
        <v>30</v>
      </c>
      <c r="D403" s="488" t="s">
        <v>716</v>
      </c>
      <c r="E403" s="468" t="s">
        <v>154</v>
      </c>
      <c r="F403" s="522">
        <f>F404</f>
        <v>0</v>
      </c>
      <c r="G403" s="522"/>
      <c r="H403" s="522">
        <f t="shared" ref="H403:K403" si="88">H404</f>
        <v>51481.299999999996</v>
      </c>
      <c r="I403" s="522">
        <f t="shared" si="88"/>
        <v>42111.7</v>
      </c>
      <c r="J403" s="522">
        <f t="shared" si="88"/>
        <v>120123</v>
      </c>
      <c r="K403" s="522">
        <f t="shared" si="88"/>
        <v>98260.6</v>
      </c>
      <c r="L403" s="521"/>
      <c r="N403" s="521"/>
      <c r="O403" s="521"/>
    </row>
    <row r="404" spans="1:15" s="519" customFormat="1" x14ac:dyDescent="0.25">
      <c r="A404" s="451" t="s">
        <v>9</v>
      </c>
      <c r="B404" s="453" t="s">
        <v>5</v>
      </c>
      <c r="C404" s="454" t="s">
        <v>30</v>
      </c>
      <c r="D404" s="488" t="s">
        <v>716</v>
      </c>
      <c r="E404" s="468" t="s">
        <v>155</v>
      </c>
      <c r="F404" s="522">
        <f>'ведом. 2025-2027'!AD852</f>
        <v>0</v>
      </c>
      <c r="G404" s="522"/>
      <c r="H404" s="522">
        <f>'ведом. 2025-2027'!AE852</f>
        <v>51481.299999999996</v>
      </c>
      <c r="I404" s="522">
        <v>42111.7</v>
      </c>
      <c r="J404" s="522">
        <f>'ведом. 2025-2027'!AF852</f>
        <v>120123</v>
      </c>
      <c r="K404" s="522">
        <v>98260.6</v>
      </c>
      <c r="L404" s="521"/>
      <c r="M404" s="521"/>
      <c r="N404" s="521"/>
      <c r="O404" s="521"/>
    </row>
    <row r="405" spans="1:15" s="519" customFormat="1" ht="47.25" x14ac:dyDescent="0.25">
      <c r="A405" s="451" t="s">
        <v>719</v>
      </c>
      <c r="B405" s="453" t="s">
        <v>5</v>
      </c>
      <c r="C405" s="454" t="s">
        <v>30</v>
      </c>
      <c r="D405" s="488" t="s">
        <v>717</v>
      </c>
      <c r="E405" s="468"/>
      <c r="F405" s="522">
        <f>F406</f>
        <v>0</v>
      </c>
      <c r="G405" s="522"/>
      <c r="H405" s="522">
        <f t="shared" ref="H405:K405" si="89">H406</f>
        <v>120620.29999999999</v>
      </c>
      <c r="I405" s="522">
        <f t="shared" si="89"/>
        <v>98667.4</v>
      </c>
      <c r="J405" s="522">
        <f t="shared" si="89"/>
        <v>120620.29999999999</v>
      </c>
      <c r="K405" s="522">
        <f t="shared" si="89"/>
        <v>98667.4</v>
      </c>
      <c r="L405" s="521"/>
      <c r="N405" s="521"/>
      <c r="O405" s="521"/>
    </row>
    <row r="406" spans="1:15" s="519" customFormat="1" x14ac:dyDescent="0.25">
      <c r="A406" s="489" t="s">
        <v>417</v>
      </c>
      <c r="B406" s="453" t="s">
        <v>5</v>
      </c>
      <c r="C406" s="454" t="s">
        <v>30</v>
      </c>
      <c r="D406" s="488" t="s">
        <v>717</v>
      </c>
      <c r="E406" s="468" t="s">
        <v>154</v>
      </c>
      <c r="F406" s="522">
        <f>F407</f>
        <v>0</v>
      </c>
      <c r="G406" s="522"/>
      <c r="H406" s="522">
        <f t="shared" ref="H406:K406" si="90">H407</f>
        <v>120620.29999999999</v>
      </c>
      <c r="I406" s="522">
        <f t="shared" si="90"/>
        <v>98667.4</v>
      </c>
      <c r="J406" s="522">
        <f t="shared" si="90"/>
        <v>120620.29999999999</v>
      </c>
      <c r="K406" s="522">
        <f t="shared" si="90"/>
        <v>98667.4</v>
      </c>
      <c r="L406" s="521"/>
      <c r="N406" s="521"/>
      <c r="O406" s="521"/>
    </row>
    <row r="407" spans="1:15" s="519" customFormat="1" x14ac:dyDescent="0.25">
      <c r="A407" s="451" t="s">
        <v>9</v>
      </c>
      <c r="B407" s="453" t="s">
        <v>5</v>
      </c>
      <c r="C407" s="454" t="s">
        <v>30</v>
      </c>
      <c r="D407" s="488" t="s">
        <v>717</v>
      </c>
      <c r="E407" s="468" t="s">
        <v>155</v>
      </c>
      <c r="F407" s="522">
        <f>'ведом. 2025-2027'!AD855</f>
        <v>0</v>
      </c>
      <c r="G407" s="524"/>
      <c r="H407" s="522">
        <f>'ведом. 2025-2027'!AE855</f>
        <v>120620.29999999999</v>
      </c>
      <c r="I407" s="522">
        <v>98667.4</v>
      </c>
      <c r="J407" s="522">
        <f>'ведом. 2025-2027'!AF855</f>
        <v>120620.29999999999</v>
      </c>
      <c r="K407" s="522">
        <v>98667.4</v>
      </c>
      <c r="L407" s="521"/>
      <c r="M407" s="521"/>
      <c r="N407" s="521"/>
      <c r="O407" s="521"/>
    </row>
    <row r="408" spans="1:15" s="519" customFormat="1" ht="47.25" x14ac:dyDescent="0.25">
      <c r="A408" s="451" t="s">
        <v>838</v>
      </c>
      <c r="B408" s="453" t="s">
        <v>5</v>
      </c>
      <c r="C408" s="453" t="s">
        <v>30</v>
      </c>
      <c r="D408" s="555" t="s">
        <v>839</v>
      </c>
      <c r="E408" s="473"/>
      <c r="F408" s="522">
        <f>F409</f>
        <v>621.20000000000005</v>
      </c>
      <c r="G408" s="522">
        <f t="shared" ref="G408:J409" si="91">G409</f>
        <v>510</v>
      </c>
      <c r="H408" s="522">
        <f t="shared" si="91"/>
        <v>123611.8</v>
      </c>
      <c r="I408" s="522">
        <f t="shared" si="91"/>
        <v>101485.3</v>
      </c>
      <c r="J408" s="522">
        <f t="shared" si="91"/>
        <v>0</v>
      </c>
      <c r="K408" s="522"/>
      <c r="L408" s="521"/>
      <c r="M408" s="521"/>
      <c r="N408" s="521"/>
      <c r="O408" s="521"/>
    </row>
    <row r="409" spans="1:15" s="519" customFormat="1" x14ac:dyDescent="0.25">
      <c r="A409" s="668" t="s">
        <v>417</v>
      </c>
      <c r="B409" s="453" t="s">
        <v>5</v>
      </c>
      <c r="C409" s="453" t="s">
        <v>30</v>
      </c>
      <c r="D409" s="555" t="s">
        <v>839</v>
      </c>
      <c r="E409" s="473" t="s">
        <v>154</v>
      </c>
      <c r="F409" s="522">
        <f>F410</f>
        <v>621.20000000000005</v>
      </c>
      <c r="G409" s="522">
        <f t="shared" si="91"/>
        <v>510</v>
      </c>
      <c r="H409" s="522">
        <f t="shared" si="91"/>
        <v>123611.8</v>
      </c>
      <c r="I409" s="522">
        <f t="shared" si="91"/>
        <v>101485.3</v>
      </c>
      <c r="J409" s="708">
        <f t="shared" si="91"/>
        <v>0</v>
      </c>
      <c r="K409" s="635"/>
      <c r="L409" s="506"/>
      <c r="M409" s="521"/>
      <c r="N409" s="521"/>
      <c r="O409" s="521"/>
    </row>
    <row r="410" spans="1:15" s="519" customFormat="1" x14ac:dyDescent="0.25">
      <c r="A410" s="451" t="s">
        <v>9</v>
      </c>
      <c r="B410" s="453" t="s">
        <v>5</v>
      </c>
      <c r="C410" s="453" t="s">
        <v>30</v>
      </c>
      <c r="D410" s="555" t="s">
        <v>839</v>
      </c>
      <c r="E410" s="473" t="s">
        <v>155</v>
      </c>
      <c r="F410" s="522">
        <f>'ведом. 2025-2027'!AD858</f>
        <v>621.20000000000005</v>
      </c>
      <c r="G410" s="524">
        <v>510</v>
      </c>
      <c r="H410" s="522">
        <f>'ведом. 2025-2027'!AE858</f>
        <v>123611.8</v>
      </c>
      <c r="I410" s="522">
        <v>101485.3</v>
      </c>
      <c r="J410" s="522">
        <v>0</v>
      </c>
      <c r="K410" s="522"/>
      <c r="L410" s="521"/>
      <c r="M410" s="521"/>
      <c r="N410" s="521"/>
      <c r="O410" s="521"/>
    </row>
    <row r="411" spans="1:15" s="519" customFormat="1" x14ac:dyDescent="0.25">
      <c r="A411" s="253" t="s">
        <v>639</v>
      </c>
      <c r="B411" s="436" t="s">
        <v>5</v>
      </c>
      <c r="C411" s="437" t="s">
        <v>30</v>
      </c>
      <c r="D411" s="488" t="s">
        <v>646</v>
      </c>
      <c r="E411" s="430"/>
      <c r="F411" s="440">
        <f>F412</f>
        <v>305271.90000000002</v>
      </c>
      <c r="G411" s="440">
        <f t="shared" ref="G411:J412" si="92">G412</f>
        <v>249712.4</v>
      </c>
      <c r="H411" s="522">
        <f t="shared" si="92"/>
        <v>220840.9</v>
      </c>
      <c r="I411" s="522">
        <f t="shared" si="92"/>
        <v>180647.8</v>
      </c>
      <c r="J411" s="522">
        <f t="shared" si="92"/>
        <v>0</v>
      </c>
      <c r="K411" s="522"/>
      <c r="L411" s="521"/>
      <c r="N411" s="521"/>
      <c r="O411" s="521"/>
    </row>
    <row r="412" spans="1:15" s="519" customFormat="1" x14ac:dyDescent="0.25">
      <c r="A412" s="253" t="s">
        <v>120</v>
      </c>
      <c r="B412" s="436" t="s">
        <v>5</v>
      </c>
      <c r="C412" s="437" t="s">
        <v>30</v>
      </c>
      <c r="D412" s="488" t="s">
        <v>646</v>
      </c>
      <c r="E412" s="430" t="s">
        <v>37</v>
      </c>
      <c r="F412" s="440">
        <f>F413</f>
        <v>305271.90000000002</v>
      </c>
      <c r="G412" s="440">
        <f t="shared" si="92"/>
        <v>249712.4</v>
      </c>
      <c r="H412" s="522">
        <f t="shared" si="92"/>
        <v>220840.9</v>
      </c>
      <c r="I412" s="522">
        <f t="shared" si="92"/>
        <v>180647.8</v>
      </c>
      <c r="J412" s="522">
        <f t="shared" si="92"/>
        <v>0</v>
      </c>
      <c r="K412" s="522"/>
      <c r="L412" s="521"/>
      <c r="N412" s="521"/>
      <c r="O412" s="521"/>
    </row>
    <row r="413" spans="1:15" s="519" customFormat="1" ht="31.5" x14ac:dyDescent="0.25">
      <c r="A413" s="253" t="s">
        <v>52</v>
      </c>
      <c r="B413" s="436" t="s">
        <v>5</v>
      </c>
      <c r="C413" s="437" t="s">
        <v>30</v>
      </c>
      <c r="D413" s="488" t="s">
        <v>646</v>
      </c>
      <c r="E413" s="430" t="s">
        <v>65</v>
      </c>
      <c r="F413" s="440">
        <f>'ведом. 2025-2027'!AD861</f>
        <v>305271.90000000002</v>
      </c>
      <c r="G413" s="306">
        <v>249712.4</v>
      </c>
      <c r="H413" s="522">
        <f>'ведом. 2025-2027'!AE861</f>
        <v>220840.9</v>
      </c>
      <c r="I413" s="522">
        <v>180647.8</v>
      </c>
      <c r="J413" s="522">
        <f>'ведом. 2025-2027'!AF861</f>
        <v>0</v>
      </c>
      <c r="K413" s="522"/>
      <c r="L413" s="521"/>
      <c r="M413" s="521"/>
      <c r="N413" s="521"/>
      <c r="O413" s="521"/>
    </row>
    <row r="414" spans="1:15" s="177" customFormat="1" ht="47.25" x14ac:dyDescent="0.25">
      <c r="A414" s="523" t="s">
        <v>727</v>
      </c>
      <c r="B414" s="1" t="s">
        <v>5</v>
      </c>
      <c r="C414" s="4" t="s">
        <v>30</v>
      </c>
      <c r="D414" s="291" t="s">
        <v>626</v>
      </c>
      <c r="E414" s="430"/>
      <c r="F414" s="159">
        <f>F418+F415</f>
        <v>487724.80000000005</v>
      </c>
      <c r="G414" s="522">
        <f t="shared" ref="G414:J414" si="93">G418</f>
        <v>396996.60000000003</v>
      </c>
      <c r="H414" s="522">
        <f t="shared" si="93"/>
        <v>62987.199999999997</v>
      </c>
      <c r="I414" s="522">
        <f t="shared" si="93"/>
        <v>51712.5</v>
      </c>
      <c r="J414" s="522">
        <f t="shared" si="93"/>
        <v>0</v>
      </c>
      <c r="K414" s="522"/>
      <c r="L414" s="154"/>
      <c r="N414" s="154"/>
      <c r="O414" s="154"/>
    </row>
    <row r="415" spans="1:15" s="519" customFormat="1" ht="31.5" x14ac:dyDescent="0.25">
      <c r="A415" s="479" t="s">
        <v>784</v>
      </c>
      <c r="B415" s="453" t="s">
        <v>5</v>
      </c>
      <c r="C415" s="453" t="s">
        <v>30</v>
      </c>
      <c r="D415" s="542" t="s">
        <v>783</v>
      </c>
      <c r="E415" s="473"/>
      <c r="F415" s="522">
        <f>F416</f>
        <v>2400</v>
      </c>
      <c r="G415" s="522"/>
      <c r="H415" s="522">
        <f t="shared" ref="H415:J416" si="94">H416</f>
        <v>0</v>
      </c>
      <c r="I415" s="522"/>
      <c r="J415" s="522">
        <f t="shared" si="94"/>
        <v>0</v>
      </c>
      <c r="K415" s="522"/>
      <c r="L415" s="521"/>
      <c r="N415" s="521"/>
      <c r="O415" s="521"/>
    </row>
    <row r="416" spans="1:15" s="519" customFormat="1" x14ac:dyDescent="0.25">
      <c r="A416" s="479" t="s">
        <v>120</v>
      </c>
      <c r="B416" s="453" t="s">
        <v>5</v>
      </c>
      <c r="C416" s="453" t="s">
        <v>30</v>
      </c>
      <c r="D416" s="542" t="s">
        <v>783</v>
      </c>
      <c r="E416" s="473" t="s">
        <v>37</v>
      </c>
      <c r="F416" s="522">
        <f>F417</f>
        <v>2400</v>
      </c>
      <c r="G416" s="522"/>
      <c r="H416" s="522">
        <f t="shared" si="94"/>
        <v>0</v>
      </c>
      <c r="I416" s="522"/>
      <c r="J416" s="522">
        <f t="shared" si="94"/>
        <v>0</v>
      </c>
      <c r="K416" s="522"/>
      <c r="L416" s="521"/>
      <c r="N416" s="521"/>
      <c r="O416" s="521"/>
    </row>
    <row r="417" spans="1:24" s="519" customFormat="1" ht="31.5" x14ac:dyDescent="0.25">
      <c r="A417" s="479" t="s">
        <v>52</v>
      </c>
      <c r="B417" s="453" t="s">
        <v>5</v>
      </c>
      <c r="C417" s="453" t="s">
        <v>30</v>
      </c>
      <c r="D417" s="542" t="s">
        <v>783</v>
      </c>
      <c r="E417" s="473" t="s">
        <v>65</v>
      </c>
      <c r="F417" s="522">
        <f>'ведом. 2025-2027'!AD865</f>
        <v>2400</v>
      </c>
      <c r="G417" s="522"/>
      <c r="H417" s="522">
        <f>'ведом. 2025-2027'!AF865</f>
        <v>0</v>
      </c>
      <c r="I417" s="522"/>
      <c r="J417" s="522">
        <f>'ведом. 2025-2027'!AH865</f>
        <v>0</v>
      </c>
      <c r="K417" s="522"/>
      <c r="L417" s="521"/>
      <c r="N417" s="521"/>
      <c r="O417" s="521"/>
    </row>
    <row r="418" spans="1:24" s="438" customFormat="1" ht="31.5" x14ac:dyDescent="0.25">
      <c r="A418" s="253" t="s">
        <v>640</v>
      </c>
      <c r="B418" s="436" t="s">
        <v>5</v>
      </c>
      <c r="C418" s="437" t="s">
        <v>30</v>
      </c>
      <c r="D418" s="488" t="s">
        <v>647</v>
      </c>
      <c r="E418" s="430"/>
      <c r="F418" s="440">
        <f t="shared" ref="F418:J419" si="95">F419</f>
        <v>485324.80000000005</v>
      </c>
      <c r="G418" s="440">
        <f t="shared" si="95"/>
        <v>396996.60000000003</v>
      </c>
      <c r="H418" s="522">
        <f t="shared" si="95"/>
        <v>62987.199999999997</v>
      </c>
      <c r="I418" s="522">
        <f>I419</f>
        <v>51712.5</v>
      </c>
      <c r="J418" s="522">
        <f t="shared" si="95"/>
        <v>0</v>
      </c>
      <c r="K418" s="522"/>
      <c r="L418" s="154"/>
      <c r="N418" s="154"/>
      <c r="O418" s="154"/>
    </row>
    <row r="419" spans="1:24" s="438" customFormat="1" x14ac:dyDescent="0.25">
      <c r="A419" s="253" t="s">
        <v>120</v>
      </c>
      <c r="B419" s="436" t="s">
        <v>5</v>
      </c>
      <c r="C419" s="437" t="s">
        <v>30</v>
      </c>
      <c r="D419" s="488" t="s">
        <v>647</v>
      </c>
      <c r="E419" s="430" t="s">
        <v>37</v>
      </c>
      <c r="F419" s="440">
        <f t="shared" si="95"/>
        <v>485324.80000000005</v>
      </c>
      <c r="G419" s="440">
        <f t="shared" si="95"/>
        <v>396996.60000000003</v>
      </c>
      <c r="H419" s="522">
        <f t="shared" si="95"/>
        <v>62987.199999999997</v>
      </c>
      <c r="I419" s="522">
        <f>I420</f>
        <v>51712.5</v>
      </c>
      <c r="J419" s="522">
        <f t="shared" si="95"/>
        <v>0</v>
      </c>
      <c r="K419" s="522"/>
      <c r="L419" s="154"/>
      <c r="N419" s="154"/>
      <c r="O419" s="154"/>
    </row>
    <row r="420" spans="1:24" s="438" customFormat="1" ht="31.5" x14ac:dyDescent="0.25">
      <c r="A420" s="253" t="s">
        <v>52</v>
      </c>
      <c r="B420" s="436" t="s">
        <v>5</v>
      </c>
      <c r="C420" s="437" t="s">
        <v>30</v>
      </c>
      <c r="D420" s="488" t="s">
        <v>647</v>
      </c>
      <c r="E420" s="430" t="s">
        <v>65</v>
      </c>
      <c r="F420" s="440">
        <f>'ведом. 2025-2027'!AD868</f>
        <v>485324.80000000005</v>
      </c>
      <c r="G420" s="306">
        <f>396736.7+259.9</f>
        <v>396996.60000000003</v>
      </c>
      <c r="H420" s="522">
        <f>'ведом. 2025-2027'!AE868</f>
        <v>62987.199999999997</v>
      </c>
      <c r="I420" s="522">
        <v>51712.5</v>
      </c>
      <c r="J420" s="522">
        <f>'ведом. 2025-2027'!AF868</f>
        <v>0</v>
      </c>
      <c r="K420" s="522"/>
      <c r="L420" s="154"/>
      <c r="N420" s="154"/>
      <c r="O420" s="154"/>
    </row>
    <row r="421" spans="1:24" s="155" customFormat="1" x14ac:dyDescent="0.25">
      <c r="A421" s="451" t="s">
        <v>665</v>
      </c>
      <c r="B421" s="515" t="s">
        <v>5</v>
      </c>
      <c r="C421" s="516" t="s">
        <v>30</v>
      </c>
      <c r="D421" s="458" t="s">
        <v>666</v>
      </c>
      <c r="E421" s="468"/>
      <c r="F421" s="522">
        <f>F422</f>
        <v>22000</v>
      </c>
      <c r="G421" s="522">
        <f t="shared" ref="G421:J427" si="96">G422</f>
        <v>16500</v>
      </c>
      <c r="H421" s="522">
        <f t="shared" si="96"/>
        <v>0</v>
      </c>
      <c r="I421" s="522"/>
      <c r="J421" s="522">
        <f t="shared" si="96"/>
        <v>0</v>
      </c>
      <c r="K421" s="522"/>
      <c r="L421" s="521"/>
      <c r="N421" s="521"/>
      <c r="O421" s="521"/>
      <c r="R421" s="21"/>
      <c r="S421" s="207"/>
      <c r="T421" s="208"/>
      <c r="U421" s="208"/>
      <c r="V421" s="209"/>
      <c r="W421" s="209"/>
      <c r="X421" s="210"/>
    </row>
    <row r="422" spans="1:24" s="155" customFormat="1" ht="31.5" x14ac:dyDescent="0.25">
      <c r="A422" s="451" t="s">
        <v>668</v>
      </c>
      <c r="B422" s="515" t="s">
        <v>5</v>
      </c>
      <c r="C422" s="516" t="s">
        <v>30</v>
      </c>
      <c r="D422" s="458" t="s">
        <v>667</v>
      </c>
      <c r="E422" s="468"/>
      <c r="F422" s="522">
        <f>F426+F423</f>
        <v>22000</v>
      </c>
      <c r="G422" s="522">
        <f t="shared" ref="G422:J422" si="97">G426+G423</f>
        <v>16500</v>
      </c>
      <c r="H422" s="522">
        <f t="shared" si="97"/>
        <v>0</v>
      </c>
      <c r="I422" s="522"/>
      <c r="J422" s="522">
        <f t="shared" si="97"/>
        <v>0</v>
      </c>
      <c r="K422" s="522"/>
      <c r="L422" s="521"/>
      <c r="N422" s="521"/>
      <c r="O422" s="521"/>
      <c r="R422" s="21"/>
      <c r="S422" s="207"/>
      <c r="T422" s="208"/>
      <c r="U422" s="208"/>
      <c r="V422" s="209"/>
      <c r="W422" s="209"/>
      <c r="X422" s="210"/>
    </row>
    <row r="423" spans="1:24" s="155" customFormat="1" ht="31.5" x14ac:dyDescent="0.25">
      <c r="A423" s="451" t="s">
        <v>845</v>
      </c>
      <c r="B423" s="453" t="s">
        <v>5</v>
      </c>
      <c r="C423" s="453" t="s">
        <v>30</v>
      </c>
      <c r="D423" s="542" t="s">
        <v>846</v>
      </c>
      <c r="E423" s="473"/>
      <c r="F423" s="522">
        <f>F424</f>
        <v>5500</v>
      </c>
      <c r="G423" s="522"/>
      <c r="H423" s="522">
        <f t="shared" ref="H423:J424" si="98">H424</f>
        <v>0</v>
      </c>
      <c r="I423" s="522"/>
      <c r="J423" s="522">
        <f t="shared" si="98"/>
        <v>0</v>
      </c>
      <c r="K423" s="522"/>
      <c r="L423" s="521"/>
      <c r="N423" s="521"/>
      <c r="O423" s="521"/>
      <c r="R423" s="21"/>
      <c r="S423" s="207"/>
      <c r="T423" s="208"/>
      <c r="U423" s="208"/>
      <c r="V423" s="209"/>
      <c r="W423" s="209"/>
      <c r="X423" s="210"/>
    </row>
    <row r="424" spans="1:24" s="155" customFormat="1" x14ac:dyDescent="0.25">
      <c r="A424" s="451" t="s">
        <v>120</v>
      </c>
      <c r="B424" s="453" t="s">
        <v>5</v>
      </c>
      <c r="C424" s="453" t="s">
        <v>30</v>
      </c>
      <c r="D424" s="542" t="s">
        <v>846</v>
      </c>
      <c r="E424" s="473" t="s">
        <v>37</v>
      </c>
      <c r="F424" s="522">
        <f>F425</f>
        <v>5500</v>
      </c>
      <c r="G424" s="522"/>
      <c r="H424" s="522">
        <f t="shared" si="98"/>
        <v>0</v>
      </c>
      <c r="I424" s="522"/>
      <c r="J424" s="522">
        <f t="shared" si="98"/>
        <v>0</v>
      </c>
      <c r="K424" s="522"/>
      <c r="L424" s="521"/>
      <c r="N424" s="521"/>
      <c r="O424" s="521"/>
      <c r="R424" s="21"/>
      <c r="S424" s="207"/>
      <c r="T424" s="208"/>
      <c r="U424" s="208"/>
      <c r="V424" s="209"/>
      <c r="W424" s="209"/>
      <c r="X424" s="210"/>
    </row>
    <row r="425" spans="1:24" s="155" customFormat="1" ht="31.5" x14ac:dyDescent="0.25">
      <c r="A425" s="451" t="s">
        <v>52</v>
      </c>
      <c r="B425" s="453" t="s">
        <v>5</v>
      </c>
      <c r="C425" s="453" t="s">
        <v>30</v>
      </c>
      <c r="D425" s="542" t="s">
        <v>846</v>
      </c>
      <c r="E425" s="473" t="s">
        <v>65</v>
      </c>
      <c r="F425" s="522">
        <f>'ведом. 2025-2027'!AD873</f>
        <v>5500</v>
      </c>
      <c r="G425" s="522"/>
      <c r="H425" s="522">
        <f>'ведом. 2025-2027'!AE873</f>
        <v>0</v>
      </c>
      <c r="I425" s="522"/>
      <c r="J425" s="522">
        <f>'ведом. 2025-2027'!AF873</f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x14ac:dyDescent="0.25">
      <c r="A426" s="451" t="s">
        <v>669</v>
      </c>
      <c r="B426" s="515" t="s">
        <v>5</v>
      </c>
      <c r="C426" s="516" t="s">
        <v>30</v>
      </c>
      <c r="D426" s="458" t="s">
        <v>670</v>
      </c>
      <c r="E426" s="468"/>
      <c r="F426" s="522">
        <f>F427</f>
        <v>16500</v>
      </c>
      <c r="G426" s="522">
        <f t="shared" si="96"/>
        <v>16500</v>
      </c>
      <c r="H426" s="522">
        <f t="shared" si="96"/>
        <v>0</v>
      </c>
      <c r="I426" s="522"/>
      <c r="J426" s="522">
        <f t="shared" si="96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x14ac:dyDescent="0.25">
      <c r="A427" s="451" t="s">
        <v>120</v>
      </c>
      <c r="B427" s="515" t="s">
        <v>5</v>
      </c>
      <c r="C427" s="516" t="s">
        <v>30</v>
      </c>
      <c r="D427" s="458" t="s">
        <v>670</v>
      </c>
      <c r="E427" s="525" t="s">
        <v>37</v>
      </c>
      <c r="F427" s="522">
        <f>F428</f>
        <v>16500</v>
      </c>
      <c r="G427" s="522">
        <f t="shared" si="96"/>
        <v>16500</v>
      </c>
      <c r="H427" s="522">
        <f t="shared" si="96"/>
        <v>0</v>
      </c>
      <c r="I427" s="522"/>
      <c r="J427" s="522">
        <f t="shared" si="96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ht="31.5" x14ac:dyDescent="0.25">
      <c r="A428" s="451" t="s">
        <v>52</v>
      </c>
      <c r="B428" s="515" t="s">
        <v>5</v>
      </c>
      <c r="C428" s="516" t="s">
        <v>30</v>
      </c>
      <c r="D428" s="458" t="s">
        <v>670</v>
      </c>
      <c r="E428" s="525" t="s">
        <v>65</v>
      </c>
      <c r="F428" s="522">
        <f>'ведом. 2025-2027'!AD876</f>
        <v>16500</v>
      </c>
      <c r="G428" s="524">
        <f>F428</f>
        <v>16500</v>
      </c>
      <c r="H428" s="522">
        <f>'ведом. 2025-2027'!AE876</f>
        <v>0</v>
      </c>
      <c r="I428" s="522"/>
      <c r="J428" s="522">
        <f>'ведом. 2025-2027'!AF876</f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x14ac:dyDescent="0.25">
      <c r="A429" s="457" t="s">
        <v>186</v>
      </c>
      <c r="B429" s="453" t="s">
        <v>5</v>
      </c>
      <c r="C429" s="453" t="s">
        <v>30</v>
      </c>
      <c r="D429" s="542" t="s">
        <v>112</v>
      </c>
      <c r="E429" s="454"/>
      <c r="F429" s="522">
        <f>F430</f>
        <v>30000</v>
      </c>
      <c r="G429" s="522"/>
      <c r="H429" s="522">
        <f t="shared" ref="H429:J429" si="99">H430</f>
        <v>0</v>
      </c>
      <c r="I429" s="522"/>
      <c r="J429" s="522">
        <f t="shared" si="99"/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48</v>
      </c>
      <c r="B430" s="453" t="s">
        <v>5</v>
      </c>
      <c r="C430" s="453" t="s">
        <v>30</v>
      </c>
      <c r="D430" s="542" t="s">
        <v>190</v>
      </c>
      <c r="E430" s="454"/>
      <c r="F430" s="522">
        <f>F431</f>
        <v>30000</v>
      </c>
      <c r="G430" s="522"/>
      <c r="H430" s="522">
        <f t="shared" ref="H430:J430" si="100">H431</f>
        <v>0</v>
      </c>
      <c r="I430" s="522"/>
      <c r="J430" s="522">
        <f t="shared" si="100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ht="31.5" x14ac:dyDescent="0.25">
      <c r="A431" s="451" t="s">
        <v>327</v>
      </c>
      <c r="B431" s="453" t="s">
        <v>5</v>
      </c>
      <c r="C431" s="453" t="s">
        <v>30</v>
      </c>
      <c r="D431" s="542" t="s">
        <v>192</v>
      </c>
      <c r="E431" s="454"/>
      <c r="F431" s="522">
        <f>F432</f>
        <v>30000</v>
      </c>
      <c r="G431" s="522"/>
      <c r="H431" s="522">
        <f t="shared" ref="H431:J431" si="101">H432</f>
        <v>0</v>
      </c>
      <c r="I431" s="522"/>
      <c r="J431" s="522">
        <f t="shared" si="101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x14ac:dyDescent="0.25">
      <c r="A432" s="451" t="s">
        <v>821</v>
      </c>
      <c r="B432" s="453" t="s">
        <v>5</v>
      </c>
      <c r="C432" s="453" t="s">
        <v>30</v>
      </c>
      <c r="D432" s="542" t="s">
        <v>822</v>
      </c>
      <c r="E432" s="454"/>
      <c r="F432" s="522">
        <f>F433</f>
        <v>30000</v>
      </c>
      <c r="G432" s="522"/>
      <c r="H432" s="522">
        <f t="shared" ref="H432:J432" si="102">H433</f>
        <v>0</v>
      </c>
      <c r="I432" s="522"/>
      <c r="J432" s="522">
        <f t="shared" si="102"/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1" t="s">
        <v>42</v>
      </c>
      <c r="B433" s="453" t="s">
        <v>5</v>
      </c>
      <c r="C433" s="453" t="s">
        <v>30</v>
      </c>
      <c r="D433" s="542" t="s">
        <v>822</v>
      </c>
      <c r="E433" s="454">
        <v>800</v>
      </c>
      <c r="F433" s="522">
        <f>F434</f>
        <v>30000</v>
      </c>
      <c r="G433" s="522"/>
      <c r="H433" s="522">
        <f t="shared" ref="H433:J433" si="103">H434</f>
        <v>0</v>
      </c>
      <c r="I433" s="522"/>
      <c r="J433" s="522">
        <f t="shared" si="103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ht="31.5" x14ac:dyDescent="0.25">
      <c r="A434" s="451" t="s">
        <v>121</v>
      </c>
      <c r="B434" s="453" t="s">
        <v>5</v>
      </c>
      <c r="C434" s="453" t="s">
        <v>30</v>
      </c>
      <c r="D434" s="542" t="s">
        <v>822</v>
      </c>
      <c r="E434" s="454">
        <v>810</v>
      </c>
      <c r="F434" s="522">
        <f>'ведом. 2025-2027'!AD607</f>
        <v>30000</v>
      </c>
      <c r="G434" s="522"/>
      <c r="H434" s="522">
        <f>'ведом. 2025-2027'!AF607</f>
        <v>0</v>
      </c>
      <c r="I434" s="522"/>
      <c r="J434" s="522">
        <f>'ведом. 2025-2027'!AH607</f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501" customFormat="1" x14ac:dyDescent="0.25">
      <c r="A435" s="457" t="s">
        <v>242</v>
      </c>
      <c r="B435" s="453" t="s">
        <v>5</v>
      </c>
      <c r="C435" s="454" t="s">
        <v>30</v>
      </c>
      <c r="D435" s="458" t="s">
        <v>243</v>
      </c>
      <c r="E435" s="468"/>
      <c r="F435" s="505">
        <f>F436</f>
        <v>593.1</v>
      </c>
      <c r="G435" s="505">
        <f t="shared" ref="G435:J439" si="104">G436</f>
        <v>485.1</v>
      </c>
      <c r="H435" s="522">
        <f t="shared" si="104"/>
        <v>0</v>
      </c>
      <c r="I435" s="522"/>
      <c r="J435" s="522">
        <f t="shared" si="104"/>
        <v>0</v>
      </c>
      <c r="K435" s="522"/>
      <c r="L435" s="504"/>
      <c r="N435" s="504"/>
      <c r="O435" s="504"/>
    </row>
    <row r="436" spans="1:24" s="501" customFormat="1" ht="31.5" x14ac:dyDescent="0.25">
      <c r="A436" s="457" t="s">
        <v>540</v>
      </c>
      <c r="B436" s="453" t="s">
        <v>5</v>
      </c>
      <c r="C436" s="454" t="s">
        <v>30</v>
      </c>
      <c r="D436" s="458" t="s">
        <v>244</v>
      </c>
      <c r="E436" s="468"/>
      <c r="F436" s="505">
        <f>F437</f>
        <v>593.1</v>
      </c>
      <c r="G436" s="505">
        <f t="shared" si="104"/>
        <v>485.1</v>
      </c>
      <c r="H436" s="522">
        <f t="shared" si="104"/>
        <v>0</v>
      </c>
      <c r="I436" s="522"/>
      <c r="J436" s="522">
        <f t="shared" si="104"/>
        <v>0</v>
      </c>
      <c r="K436" s="522"/>
      <c r="L436" s="504"/>
      <c r="N436" s="504"/>
      <c r="O436" s="504"/>
    </row>
    <row r="437" spans="1:24" s="501" customFormat="1" ht="31.5" x14ac:dyDescent="0.25">
      <c r="A437" s="466" t="s">
        <v>541</v>
      </c>
      <c r="B437" s="453" t="s">
        <v>5</v>
      </c>
      <c r="C437" s="454" t="s">
        <v>30</v>
      </c>
      <c r="D437" s="458" t="s">
        <v>245</v>
      </c>
      <c r="E437" s="468"/>
      <c r="F437" s="505">
        <f>F438</f>
        <v>593.1</v>
      </c>
      <c r="G437" s="505">
        <f t="shared" si="104"/>
        <v>485.1</v>
      </c>
      <c r="H437" s="522">
        <f t="shared" si="104"/>
        <v>0</v>
      </c>
      <c r="I437" s="522"/>
      <c r="J437" s="522">
        <f t="shared" si="104"/>
        <v>0</v>
      </c>
      <c r="K437" s="522"/>
      <c r="L437" s="504"/>
      <c r="N437" s="504"/>
      <c r="O437" s="504"/>
    </row>
    <row r="438" spans="1:24" s="501" customFormat="1" x14ac:dyDescent="0.25">
      <c r="A438" s="451" t="s">
        <v>642</v>
      </c>
      <c r="B438" s="453" t="s">
        <v>5</v>
      </c>
      <c r="C438" s="454" t="s">
        <v>30</v>
      </c>
      <c r="D438" s="458" t="s">
        <v>643</v>
      </c>
      <c r="E438" s="468"/>
      <c r="F438" s="505">
        <f>F439</f>
        <v>593.1</v>
      </c>
      <c r="G438" s="505">
        <f t="shared" si="104"/>
        <v>485.1</v>
      </c>
      <c r="H438" s="522">
        <f t="shared" si="104"/>
        <v>0</v>
      </c>
      <c r="I438" s="522"/>
      <c r="J438" s="522">
        <f t="shared" si="104"/>
        <v>0</v>
      </c>
      <c r="K438" s="522"/>
      <c r="L438" s="504"/>
      <c r="N438" s="504"/>
      <c r="O438" s="504"/>
    </row>
    <row r="439" spans="1:24" s="501" customFormat="1" x14ac:dyDescent="0.25">
      <c r="A439" s="451" t="s">
        <v>120</v>
      </c>
      <c r="B439" s="453" t="s">
        <v>5</v>
      </c>
      <c r="C439" s="454" t="s">
        <v>30</v>
      </c>
      <c r="D439" s="458" t="s">
        <v>643</v>
      </c>
      <c r="E439" s="468" t="s">
        <v>37</v>
      </c>
      <c r="F439" s="505">
        <f>F440</f>
        <v>593.1</v>
      </c>
      <c r="G439" s="505">
        <f t="shared" si="104"/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1" t="s">
        <v>52</v>
      </c>
      <c r="B440" s="453" t="s">
        <v>5</v>
      </c>
      <c r="C440" s="454" t="s">
        <v>30</v>
      </c>
      <c r="D440" s="458" t="s">
        <v>643</v>
      </c>
      <c r="E440" s="468" t="s">
        <v>65</v>
      </c>
      <c r="F440" s="505">
        <f>'ведом. 2025-2027'!AD882</f>
        <v>593.1</v>
      </c>
      <c r="G440" s="509">
        <f>485.1</f>
        <v>485.1</v>
      </c>
      <c r="H440" s="522">
        <f>'ведом. 2025-2027'!AE882</f>
        <v>0</v>
      </c>
      <c r="I440" s="522"/>
      <c r="J440" s="522">
        <f>'ведом. 2025-2027'!AF882</f>
        <v>0</v>
      </c>
      <c r="K440" s="522"/>
      <c r="L440" s="504"/>
      <c r="N440" s="504"/>
      <c r="O440" s="504"/>
    </row>
    <row r="441" spans="1:24" s="138" customFormat="1" x14ac:dyDescent="0.25">
      <c r="A441" s="375" t="s">
        <v>18</v>
      </c>
      <c r="B441" s="191" t="s">
        <v>5</v>
      </c>
      <c r="C441" s="4" t="s">
        <v>7</v>
      </c>
      <c r="D441" s="321"/>
      <c r="E441" s="328"/>
      <c r="F441" s="159">
        <f t="shared" ref="F441:K441" si="105">F467+F455+F442+F461</f>
        <v>907279.8</v>
      </c>
      <c r="G441" s="522">
        <f t="shared" si="105"/>
        <v>309917.2</v>
      </c>
      <c r="H441" s="522">
        <f>H467+H455+H442+H461</f>
        <v>429817.8</v>
      </c>
      <c r="I441" s="522">
        <f t="shared" si="105"/>
        <v>13931.9</v>
      </c>
      <c r="J441" s="522">
        <f t="shared" si="105"/>
        <v>691441.2</v>
      </c>
      <c r="K441" s="522">
        <f t="shared" si="105"/>
        <v>199026.8</v>
      </c>
      <c r="L441" s="154"/>
      <c r="N441" s="154"/>
      <c r="O441" s="154"/>
    </row>
    <row r="442" spans="1:24" s="138" customFormat="1" ht="31.5" x14ac:dyDescent="0.25">
      <c r="A442" s="255" t="s">
        <v>161</v>
      </c>
      <c r="B442" s="191" t="s">
        <v>5</v>
      </c>
      <c r="C442" s="4" t="s">
        <v>7</v>
      </c>
      <c r="D442" s="26" t="s">
        <v>102</v>
      </c>
      <c r="E442" s="328"/>
      <c r="F442" s="159">
        <f>F443</f>
        <v>23034.3</v>
      </c>
      <c r="G442" s="306"/>
      <c r="H442" s="522">
        <f>H443</f>
        <v>4741</v>
      </c>
      <c r="I442" s="522"/>
      <c r="J442" s="522">
        <f>J443</f>
        <v>4741</v>
      </c>
      <c r="K442" s="522"/>
      <c r="L442" s="154"/>
      <c r="N442" s="154"/>
      <c r="O442" s="154"/>
    </row>
    <row r="443" spans="1:24" s="138" customFormat="1" x14ac:dyDescent="0.25">
      <c r="A443" s="259" t="s">
        <v>162</v>
      </c>
      <c r="B443" s="191" t="s">
        <v>5</v>
      </c>
      <c r="C443" s="4" t="s">
        <v>7</v>
      </c>
      <c r="D443" s="26" t="s">
        <v>106</v>
      </c>
      <c r="E443" s="328"/>
      <c r="F443" s="159">
        <f>F444+F448</f>
        <v>23034.3</v>
      </c>
      <c r="G443" s="306"/>
      <c r="H443" s="522">
        <f>H444+H448</f>
        <v>4741</v>
      </c>
      <c r="I443" s="522"/>
      <c r="J443" s="522">
        <f>J444+J448</f>
        <v>4741</v>
      </c>
      <c r="K443" s="522"/>
      <c r="L443" s="154"/>
      <c r="N443" s="154"/>
      <c r="O443" s="154"/>
    </row>
    <row r="444" spans="1:24" s="138" customFormat="1" x14ac:dyDescent="0.25">
      <c r="A444" s="274" t="s">
        <v>528</v>
      </c>
      <c r="B444" s="191" t="s">
        <v>5</v>
      </c>
      <c r="C444" s="4" t="s">
        <v>7</v>
      </c>
      <c r="D444" s="26" t="s">
        <v>335</v>
      </c>
      <c r="E444" s="328"/>
      <c r="F444" s="159">
        <f>F445</f>
        <v>15638.8</v>
      </c>
      <c r="G444" s="306"/>
      <c r="H444" s="522">
        <f>H445</f>
        <v>0</v>
      </c>
      <c r="I444" s="522"/>
      <c r="J444" s="522">
        <f>J445</f>
        <v>0</v>
      </c>
      <c r="K444" s="522"/>
      <c r="L444" s="154"/>
      <c r="N444" s="154"/>
      <c r="O444" s="154"/>
    </row>
    <row r="445" spans="1:24" s="138" customFormat="1" x14ac:dyDescent="0.25">
      <c r="A445" s="257" t="s">
        <v>248</v>
      </c>
      <c r="B445" s="191" t="s">
        <v>5</v>
      </c>
      <c r="C445" s="4" t="s">
        <v>7</v>
      </c>
      <c r="D445" s="26" t="s">
        <v>356</v>
      </c>
      <c r="E445" s="328"/>
      <c r="F445" s="159">
        <f>F446</f>
        <v>15638.8</v>
      </c>
      <c r="G445" s="522"/>
      <c r="H445" s="522">
        <f t="shared" ref="H445:J445" si="106">H446</f>
        <v>0</v>
      </c>
      <c r="I445" s="522"/>
      <c r="J445" s="522">
        <f t="shared" si="106"/>
        <v>0</v>
      </c>
      <c r="K445" s="522"/>
      <c r="L445" s="154"/>
      <c r="N445" s="154"/>
      <c r="O445" s="154"/>
    </row>
    <row r="446" spans="1:24" s="138" customFormat="1" x14ac:dyDescent="0.25">
      <c r="A446" s="253" t="s">
        <v>120</v>
      </c>
      <c r="B446" s="191" t="s">
        <v>5</v>
      </c>
      <c r="C446" s="4" t="s">
        <v>7</v>
      </c>
      <c r="D446" s="26" t="s">
        <v>356</v>
      </c>
      <c r="E446" s="328" t="s">
        <v>37</v>
      </c>
      <c r="F446" s="159">
        <f>F447</f>
        <v>15638.8</v>
      </c>
      <c r="G446" s="306"/>
      <c r="H446" s="522">
        <f>H447</f>
        <v>0</v>
      </c>
      <c r="I446" s="522"/>
      <c r="J446" s="522">
        <f>J447</f>
        <v>0</v>
      </c>
      <c r="K446" s="522"/>
      <c r="L446" s="154"/>
      <c r="N446" s="154"/>
      <c r="O446" s="154"/>
    </row>
    <row r="447" spans="1:24" s="138" customFormat="1" ht="31.5" x14ac:dyDescent="0.25">
      <c r="A447" s="253" t="s">
        <v>52</v>
      </c>
      <c r="B447" s="191" t="s">
        <v>5</v>
      </c>
      <c r="C447" s="4" t="s">
        <v>7</v>
      </c>
      <c r="D447" s="26" t="s">
        <v>336</v>
      </c>
      <c r="E447" s="328" t="s">
        <v>65</v>
      </c>
      <c r="F447" s="159">
        <f>'ведом. 2025-2027'!AD293</f>
        <v>15638.8</v>
      </c>
      <c r="G447" s="306"/>
      <c r="H447" s="522">
        <f>'ведом. 2025-2027'!AE293</f>
        <v>0</v>
      </c>
      <c r="I447" s="522"/>
      <c r="J447" s="522">
        <f>'ведом. 2025-2027'!AF293</f>
        <v>0</v>
      </c>
      <c r="K447" s="522"/>
      <c r="L447" s="154"/>
      <c r="N447" s="154"/>
      <c r="O447" s="154"/>
    </row>
    <row r="448" spans="1:24" s="138" customFormat="1" ht="31.5" x14ac:dyDescent="0.25">
      <c r="A448" s="258" t="s">
        <v>247</v>
      </c>
      <c r="B448" s="191" t="s">
        <v>5</v>
      </c>
      <c r="C448" s="4" t="s">
        <v>7</v>
      </c>
      <c r="D448" s="26" t="s">
        <v>337</v>
      </c>
      <c r="E448" s="328"/>
      <c r="F448" s="159">
        <f>F449+F451+F453</f>
        <v>7395.5</v>
      </c>
      <c r="G448" s="159"/>
      <c r="H448" s="522">
        <f>H449+H451</f>
        <v>4741</v>
      </c>
      <c r="I448" s="522"/>
      <c r="J448" s="522">
        <f>J449+J451</f>
        <v>4741</v>
      </c>
      <c r="K448" s="522"/>
      <c r="L448" s="154"/>
      <c r="N448" s="154"/>
      <c r="O448" s="154"/>
    </row>
    <row r="449" spans="1:15" s="138" customFormat="1" ht="47.25" x14ac:dyDescent="0.25">
      <c r="A449" s="253" t="s">
        <v>41</v>
      </c>
      <c r="B449" s="191" t="s">
        <v>5</v>
      </c>
      <c r="C449" s="4" t="s">
        <v>7</v>
      </c>
      <c r="D449" s="26" t="s">
        <v>337</v>
      </c>
      <c r="E449" s="328" t="s">
        <v>127</v>
      </c>
      <c r="F449" s="159">
        <f>F450</f>
        <v>6478.7</v>
      </c>
      <c r="G449" s="306"/>
      <c r="H449" s="522">
        <f>H450</f>
        <v>3841.6</v>
      </c>
      <c r="I449" s="522"/>
      <c r="J449" s="522">
        <f>J450</f>
        <v>3841.6</v>
      </c>
      <c r="K449" s="522"/>
      <c r="L449" s="154"/>
      <c r="N449" s="154"/>
      <c r="O449" s="154"/>
    </row>
    <row r="450" spans="1:15" s="138" customFormat="1" x14ac:dyDescent="0.25">
      <c r="A450" s="253" t="s">
        <v>68</v>
      </c>
      <c r="B450" s="191" t="s">
        <v>5</v>
      </c>
      <c r="C450" s="4" t="s">
        <v>7</v>
      </c>
      <c r="D450" s="26" t="s">
        <v>337</v>
      </c>
      <c r="E450" s="328" t="s">
        <v>128</v>
      </c>
      <c r="F450" s="159">
        <f>'ведом. 2025-2027'!AD296</f>
        <v>6478.7</v>
      </c>
      <c r="G450" s="306"/>
      <c r="H450" s="522">
        <f>'ведом. 2025-2027'!AE296</f>
        <v>3841.6</v>
      </c>
      <c r="I450" s="522"/>
      <c r="J450" s="522">
        <f>'ведом. 2025-2027'!AF296</f>
        <v>3841.6</v>
      </c>
      <c r="K450" s="522"/>
      <c r="L450" s="154"/>
      <c r="N450" s="154"/>
      <c r="O450" s="154"/>
    </row>
    <row r="451" spans="1:15" s="138" customFormat="1" x14ac:dyDescent="0.25">
      <c r="A451" s="253" t="s">
        <v>120</v>
      </c>
      <c r="B451" s="191" t="s">
        <v>5</v>
      </c>
      <c r="C451" s="4" t="s">
        <v>7</v>
      </c>
      <c r="D451" s="26" t="s">
        <v>337</v>
      </c>
      <c r="E451" s="328" t="s">
        <v>37</v>
      </c>
      <c r="F451" s="159">
        <f>F452</f>
        <v>915.3</v>
      </c>
      <c r="G451" s="306"/>
      <c r="H451" s="522">
        <f>H452</f>
        <v>899.4</v>
      </c>
      <c r="I451" s="522"/>
      <c r="J451" s="522">
        <f>J452</f>
        <v>899.4</v>
      </c>
      <c r="K451" s="522"/>
      <c r="L451" s="154"/>
      <c r="N451" s="154"/>
      <c r="O451" s="154"/>
    </row>
    <row r="452" spans="1:15" s="138" customFormat="1" ht="31.5" x14ac:dyDescent="0.25">
      <c r="A452" s="253" t="s">
        <v>52</v>
      </c>
      <c r="B452" s="191" t="s">
        <v>5</v>
      </c>
      <c r="C452" s="4" t="s">
        <v>7</v>
      </c>
      <c r="D452" s="26" t="s">
        <v>337</v>
      </c>
      <c r="E452" s="328" t="s">
        <v>65</v>
      </c>
      <c r="F452" s="159">
        <f>'ведом. 2025-2027'!AD298</f>
        <v>915.3</v>
      </c>
      <c r="G452" s="306"/>
      <c r="H452" s="522">
        <f>'ведом. 2025-2027'!AE298</f>
        <v>899.4</v>
      </c>
      <c r="I452" s="522"/>
      <c r="J452" s="522">
        <f>'ведом. 2025-2027'!AF298</f>
        <v>899.4</v>
      </c>
      <c r="K452" s="522"/>
      <c r="L452" s="154"/>
      <c r="N452" s="154"/>
      <c r="O452" s="154"/>
    </row>
    <row r="453" spans="1:15" s="519" customFormat="1" x14ac:dyDescent="0.25">
      <c r="A453" s="451" t="s">
        <v>42</v>
      </c>
      <c r="B453" s="453" t="s">
        <v>5</v>
      </c>
      <c r="C453" s="453" t="s">
        <v>7</v>
      </c>
      <c r="D453" s="541" t="s">
        <v>337</v>
      </c>
      <c r="E453" s="473" t="s">
        <v>347</v>
      </c>
      <c r="F453" s="522">
        <f>F454</f>
        <v>1.5</v>
      </c>
      <c r="G453" s="522"/>
      <c r="H453" s="522">
        <f t="shared" ref="H453:J453" si="107">H454</f>
        <v>0</v>
      </c>
      <c r="I453" s="522"/>
      <c r="J453" s="522">
        <f t="shared" si="107"/>
        <v>0</v>
      </c>
      <c r="K453" s="522"/>
      <c r="L453" s="521"/>
      <c r="N453" s="521"/>
      <c r="O453" s="521"/>
    </row>
    <row r="454" spans="1:15" s="519" customFormat="1" x14ac:dyDescent="0.25">
      <c r="A454" s="451" t="s">
        <v>57</v>
      </c>
      <c r="B454" s="453" t="s">
        <v>5</v>
      </c>
      <c r="C454" s="453" t="s">
        <v>7</v>
      </c>
      <c r="D454" s="541" t="s">
        <v>337</v>
      </c>
      <c r="E454" s="473" t="s">
        <v>824</v>
      </c>
      <c r="F454" s="522">
        <f>'ведом. 2025-2027'!AD300</f>
        <v>1.5</v>
      </c>
      <c r="G454" s="524"/>
      <c r="H454" s="522">
        <f>'ведом. 2025-2027'!AE300</f>
        <v>0</v>
      </c>
      <c r="I454" s="522"/>
      <c r="J454" s="522">
        <f>'ведом. 2025-2027'!AF300</f>
        <v>0</v>
      </c>
      <c r="K454" s="522"/>
      <c r="L454" s="521"/>
      <c r="N454" s="521"/>
      <c r="O454" s="521"/>
    </row>
    <row r="455" spans="1:15" s="138" customFormat="1" ht="31.5" x14ac:dyDescent="0.25">
      <c r="A455" s="255" t="s">
        <v>298</v>
      </c>
      <c r="B455" s="191" t="s">
        <v>5</v>
      </c>
      <c r="C455" s="4" t="s">
        <v>7</v>
      </c>
      <c r="D455" s="156" t="s">
        <v>132</v>
      </c>
      <c r="E455" s="328"/>
      <c r="F455" s="159">
        <f>F456</f>
        <v>1381</v>
      </c>
      <c r="G455" s="306"/>
      <c r="H455" s="522">
        <f>H456</f>
        <v>1365</v>
      </c>
      <c r="I455" s="522"/>
      <c r="J455" s="522">
        <f>J456</f>
        <v>0</v>
      </c>
      <c r="K455" s="522"/>
      <c r="L455" s="154"/>
      <c r="N455" s="154"/>
      <c r="O455" s="154"/>
    </row>
    <row r="456" spans="1:15" s="138" customFormat="1" ht="47.25" x14ac:dyDescent="0.25">
      <c r="A456" s="255" t="s">
        <v>299</v>
      </c>
      <c r="B456" s="191" t="s">
        <v>5</v>
      </c>
      <c r="C456" s="4" t="s">
        <v>7</v>
      </c>
      <c r="D456" s="156" t="s">
        <v>300</v>
      </c>
      <c r="E456" s="326"/>
      <c r="F456" s="159">
        <f>F457</f>
        <v>1381</v>
      </c>
      <c r="G456" s="306"/>
      <c r="H456" s="522">
        <f>H457</f>
        <v>1365</v>
      </c>
      <c r="I456" s="522"/>
      <c r="J456" s="522">
        <f>J457</f>
        <v>0</v>
      </c>
      <c r="K456" s="522"/>
      <c r="L456" s="154"/>
      <c r="N456" s="154"/>
      <c r="O456" s="154"/>
    </row>
    <row r="457" spans="1:15" s="138" customFormat="1" ht="31.5" x14ac:dyDescent="0.25">
      <c r="A457" s="278" t="s">
        <v>304</v>
      </c>
      <c r="B457" s="191" t="s">
        <v>5</v>
      </c>
      <c r="C457" s="4" t="s">
        <v>7</v>
      </c>
      <c r="D457" s="156" t="s">
        <v>305</v>
      </c>
      <c r="E457" s="326"/>
      <c r="F457" s="159">
        <f>F458</f>
        <v>1381</v>
      </c>
      <c r="G457" s="306"/>
      <c r="H457" s="522">
        <f>H458</f>
        <v>1365</v>
      </c>
      <c r="I457" s="522"/>
      <c r="J457" s="522">
        <f>J458</f>
        <v>0</v>
      </c>
      <c r="K457" s="522"/>
      <c r="L457" s="154"/>
      <c r="N457" s="154"/>
      <c r="O457" s="154"/>
    </row>
    <row r="458" spans="1:15" s="138" customFormat="1" ht="47.25" x14ac:dyDescent="0.25">
      <c r="A458" s="272" t="s">
        <v>352</v>
      </c>
      <c r="B458" s="191" t="s">
        <v>5</v>
      </c>
      <c r="C458" s="4" t="s">
        <v>7</v>
      </c>
      <c r="D458" s="156" t="s">
        <v>306</v>
      </c>
      <c r="E458" s="326"/>
      <c r="F458" s="159">
        <f>F459</f>
        <v>1381</v>
      </c>
      <c r="G458" s="306"/>
      <c r="H458" s="522">
        <f>H459</f>
        <v>1365</v>
      </c>
      <c r="I458" s="522"/>
      <c r="J458" s="522">
        <f>J459</f>
        <v>0</v>
      </c>
      <c r="K458" s="522"/>
      <c r="L458" s="154"/>
      <c r="N458" s="154"/>
      <c r="O458" s="154"/>
    </row>
    <row r="459" spans="1:15" s="138" customFormat="1" x14ac:dyDescent="0.25">
      <c r="A459" s="375" t="s">
        <v>120</v>
      </c>
      <c r="B459" s="191" t="s">
        <v>5</v>
      </c>
      <c r="C459" s="4" t="s">
        <v>7</v>
      </c>
      <c r="D459" s="156" t="s">
        <v>306</v>
      </c>
      <c r="E459" s="326">
        <v>200</v>
      </c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31.5" x14ac:dyDescent="0.25">
      <c r="A460" s="375" t="s">
        <v>52</v>
      </c>
      <c r="B460" s="191" t="s">
        <v>5</v>
      </c>
      <c r="C460" s="4" t="s">
        <v>7</v>
      </c>
      <c r="D460" s="156" t="s">
        <v>306</v>
      </c>
      <c r="E460" s="326">
        <v>240</v>
      </c>
      <c r="F460" s="159">
        <f>'ведом. 2025-2027'!AD306</f>
        <v>1381</v>
      </c>
      <c r="G460" s="306"/>
      <c r="H460" s="522">
        <f>'ведом. 2025-2027'!AE306</f>
        <v>1365</v>
      </c>
      <c r="I460" s="522"/>
      <c r="J460" s="522">
        <f>'ведом. 2025-2027'!AF306</f>
        <v>0</v>
      </c>
      <c r="K460" s="522"/>
      <c r="L460" s="154"/>
      <c r="N460" s="154"/>
      <c r="O460" s="154"/>
    </row>
    <row r="461" spans="1:15" s="177" customFormat="1" x14ac:dyDescent="0.25">
      <c r="A461" s="271" t="s">
        <v>249</v>
      </c>
      <c r="B461" s="191" t="s">
        <v>5</v>
      </c>
      <c r="C461" s="4" t="s">
        <v>7</v>
      </c>
      <c r="D461" s="156" t="s">
        <v>250</v>
      </c>
      <c r="E461" s="405"/>
      <c r="F461" s="159">
        <f>F462</f>
        <v>1510</v>
      </c>
      <c r="G461" s="159"/>
      <c r="H461" s="522">
        <f t="shared" ref="H461:J465" si="108">H462</f>
        <v>210</v>
      </c>
      <c r="I461" s="522"/>
      <c r="J461" s="522">
        <f t="shared" si="108"/>
        <v>0</v>
      </c>
      <c r="K461" s="522"/>
      <c r="L461" s="154"/>
      <c r="N461" s="154"/>
      <c r="O461" s="154"/>
    </row>
    <row r="462" spans="1:15" s="177" customFormat="1" ht="24" customHeight="1" x14ac:dyDescent="0.25">
      <c r="A462" s="271" t="s">
        <v>777</v>
      </c>
      <c r="B462" s="191" t="s">
        <v>5</v>
      </c>
      <c r="C462" s="4" t="s">
        <v>7</v>
      </c>
      <c r="D462" s="156" t="s">
        <v>251</v>
      </c>
      <c r="E462" s="404"/>
      <c r="F462" s="159">
        <f>F463</f>
        <v>1510</v>
      </c>
      <c r="G462" s="159"/>
      <c r="H462" s="522">
        <f t="shared" si="108"/>
        <v>210</v>
      </c>
      <c r="I462" s="522"/>
      <c r="J462" s="522">
        <f t="shared" si="108"/>
        <v>0</v>
      </c>
      <c r="K462" s="522"/>
      <c r="L462" s="154"/>
      <c r="N462" s="154"/>
      <c r="O462" s="154"/>
    </row>
    <row r="463" spans="1:15" s="177" customFormat="1" ht="38.25" customHeight="1" x14ac:dyDescent="0.25">
      <c r="A463" s="271" t="s">
        <v>790</v>
      </c>
      <c r="B463" s="191" t="s">
        <v>5</v>
      </c>
      <c r="C463" s="4" t="s">
        <v>7</v>
      </c>
      <c r="D463" s="156" t="s">
        <v>618</v>
      </c>
      <c r="E463" s="311"/>
      <c r="F463" s="159">
        <f>F464</f>
        <v>1510</v>
      </c>
      <c r="G463" s="159"/>
      <c r="H463" s="522">
        <f t="shared" si="108"/>
        <v>210</v>
      </c>
      <c r="I463" s="522"/>
      <c r="J463" s="522">
        <f t="shared" si="108"/>
        <v>0</v>
      </c>
      <c r="K463" s="522"/>
      <c r="L463" s="154"/>
      <c r="N463" s="154"/>
      <c r="O463" s="154"/>
    </row>
    <row r="464" spans="1:15" s="177" customFormat="1" ht="31.5" x14ac:dyDescent="0.25">
      <c r="A464" s="255" t="s">
        <v>620</v>
      </c>
      <c r="B464" s="191" t="s">
        <v>5</v>
      </c>
      <c r="C464" s="4" t="s">
        <v>7</v>
      </c>
      <c r="D464" s="156" t="s">
        <v>619</v>
      </c>
      <c r="E464" s="311"/>
      <c r="F464" s="159">
        <f>F465</f>
        <v>1510</v>
      </c>
      <c r="G464" s="159"/>
      <c r="H464" s="522">
        <f t="shared" si="108"/>
        <v>210</v>
      </c>
      <c r="I464" s="522"/>
      <c r="J464" s="522">
        <f t="shared" si="108"/>
        <v>0</v>
      </c>
      <c r="K464" s="522"/>
      <c r="L464" s="154"/>
      <c r="N464" s="154"/>
      <c r="O464" s="154"/>
    </row>
    <row r="465" spans="1:15" s="177" customFormat="1" x14ac:dyDescent="0.25">
      <c r="A465" s="273" t="s">
        <v>120</v>
      </c>
      <c r="B465" s="191" t="s">
        <v>5</v>
      </c>
      <c r="C465" s="4" t="s">
        <v>7</v>
      </c>
      <c r="D465" s="156" t="s">
        <v>619</v>
      </c>
      <c r="E465" s="311">
        <v>200</v>
      </c>
      <c r="F465" s="159">
        <f>F466</f>
        <v>1510</v>
      </c>
      <c r="G465" s="159"/>
      <c r="H465" s="522">
        <f t="shared" si="108"/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31.5" x14ac:dyDescent="0.25">
      <c r="A466" s="273" t="s">
        <v>52</v>
      </c>
      <c r="B466" s="191" t="s">
        <v>5</v>
      </c>
      <c r="C466" s="4" t="s">
        <v>7</v>
      </c>
      <c r="D466" s="156" t="s">
        <v>619</v>
      </c>
      <c r="E466" s="311">
        <v>240</v>
      </c>
      <c r="F466" s="159">
        <f>'ведом. 2025-2027'!AD312</f>
        <v>1510</v>
      </c>
      <c r="G466" s="159"/>
      <c r="H466" s="522">
        <f>'ведом. 2025-2027'!AE312</f>
        <v>210</v>
      </c>
      <c r="I466" s="522"/>
      <c r="J466" s="522">
        <f>'ведом. 2025-2027'!AF312</f>
        <v>0</v>
      </c>
      <c r="K466" s="522"/>
      <c r="L466" s="154"/>
      <c r="N466" s="154"/>
      <c r="O466" s="154"/>
    </row>
    <row r="467" spans="1:15" s="138" customFormat="1" x14ac:dyDescent="0.25">
      <c r="A467" s="255" t="s">
        <v>242</v>
      </c>
      <c r="B467" s="191" t="s">
        <v>5</v>
      </c>
      <c r="C467" s="4" t="s">
        <v>7</v>
      </c>
      <c r="D467" s="156" t="s">
        <v>243</v>
      </c>
      <c r="E467" s="328"/>
      <c r="F467" s="160">
        <f t="shared" ref="F467:K467" si="109">F468+F494</f>
        <v>881354.5</v>
      </c>
      <c r="G467" s="160">
        <f t="shared" si="109"/>
        <v>309917.2</v>
      </c>
      <c r="H467" s="160">
        <f t="shared" si="109"/>
        <v>423501.8</v>
      </c>
      <c r="I467" s="160">
        <f t="shared" si="109"/>
        <v>13931.9</v>
      </c>
      <c r="J467" s="160">
        <f t="shared" si="109"/>
        <v>686700.2</v>
      </c>
      <c r="K467" s="160">
        <f t="shared" si="109"/>
        <v>199026.8</v>
      </c>
      <c r="L467" s="154"/>
      <c r="N467" s="154"/>
      <c r="O467" s="154"/>
    </row>
    <row r="468" spans="1:15" s="177" customFormat="1" x14ac:dyDescent="0.25">
      <c r="A468" s="259" t="s">
        <v>370</v>
      </c>
      <c r="B468" s="191" t="s">
        <v>5</v>
      </c>
      <c r="C468" s="4" t="s">
        <v>7</v>
      </c>
      <c r="D468" s="156" t="s">
        <v>371</v>
      </c>
      <c r="E468" s="328"/>
      <c r="F468" s="160">
        <f>F484+F469</f>
        <v>462076.5</v>
      </c>
      <c r="G468" s="348">
        <f t="shared" ref="G468:K468" si="110">G484+G469</f>
        <v>309917.2</v>
      </c>
      <c r="H468" s="160">
        <f t="shared" si="110"/>
        <v>16969.400000000001</v>
      </c>
      <c r="I468" s="160">
        <f t="shared" si="110"/>
        <v>13931.9</v>
      </c>
      <c r="J468" s="160">
        <f t="shared" si="110"/>
        <v>242420</v>
      </c>
      <c r="K468" s="160">
        <f t="shared" si="110"/>
        <v>199026.8</v>
      </c>
      <c r="L468" s="154"/>
      <c r="N468" s="154"/>
      <c r="O468" s="154"/>
    </row>
    <row r="469" spans="1:15" s="177" customFormat="1" ht="31.5" x14ac:dyDescent="0.25">
      <c r="A469" s="259" t="s">
        <v>394</v>
      </c>
      <c r="B469" s="191" t="s">
        <v>5</v>
      </c>
      <c r="C469" s="4" t="s">
        <v>7</v>
      </c>
      <c r="D469" s="156" t="s">
        <v>395</v>
      </c>
      <c r="E469" s="328"/>
      <c r="F469" s="160">
        <f>F479+F476+F470+F473</f>
        <v>289619.40000000002</v>
      </c>
      <c r="G469" s="160">
        <f t="shared" ref="G469:J469" si="111">G479+G476+G470+G473</f>
        <v>193273.60000000001</v>
      </c>
      <c r="H469" s="160">
        <f t="shared" si="111"/>
        <v>0</v>
      </c>
      <c r="I469" s="160"/>
      <c r="J469" s="160">
        <f t="shared" si="111"/>
        <v>0</v>
      </c>
      <c r="K469" s="160"/>
      <c r="L469" s="154"/>
      <c r="N469" s="154"/>
      <c r="O469" s="154"/>
    </row>
    <row r="470" spans="1:15" s="519" customFormat="1" ht="31.5" x14ac:dyDescent="0.25">
      <c r="A470" s="457" t="s">
        <v>811</v>
      </c>
      <c r="B470" s="453" t="s">
        <v>5</v>
      </c>
      <c r="C470" s="453" t="s">
        <v>7</v>
      </c>
      <c r="D470" s="542" t="s">
        <v>812</v>
      </c>
      <c r="E470" s="473"/>
      <c r="F470" s="160">
        <f>F471</f>
        <v>12113.7</v>
      </c>
      <c r="G470" s="160"/>
      <c r="H470" s="160">
        <f t="shared" ref="H470:J471" si="112">H471</f>
        <v>0</v>
      </c>
      <c r="I470" s="160"/>
      <c r="J470" s="160">
        <f t="shared" si="112"/>
        <v>0</v>
      </c>
      <c r="K470" s="160"/>
      <c r="L470" s="521"/>
      <c r="N470" s="521"/>
      <c r="O470" s="521"/>
    </row>
    <row r="471" spans="1:15" s="519" customFormat="1" x14ac:dyDescent="0.25">
      <c r="A471" s="451" t="s">
        <v>120</v>
      </c>
      <c r="B471" s="453" t="s">
        <v>5</v>
      </c>
      <c r="C471" s="453" t="s">
        <v>7</v>
      </c>
      <c r="D471" s="542" t="s">
        <v>812</v>
      </c>
      <c r="E471" s="473" t="s">
        <v>37</v>
      </c>
      <c r="F471" s="160">
        <f>F472</f>
        <v>12113.7</v>
      </c>
      <c r="G471" s="160"/>
      <c r="H471" s="160">
        <f t="shared" si="112"/>
        <v>0</v>
      </c>
      <c r="I471" s="160"/>
      <c r="J471" s="160">
        <f t="shared" si="112"/>
        <v>0</v>
      </c>
      <c r="K471" s="160"/>
      <c r="L471" s="521"/>
      <c r="N471" s="521"/>
      <c r="O471" s="521"/>
    </row>
    <row r="472" spans="1:15" s="519" customFormat="1" ht="31.5" x14ac:dyDescent="0.25">
      <c r="A472" s="451" t="s">
        <v>52</v>
      </c>
      <c r="B472" s="453" t="s">
        <v>5</v>
      </c>
      <c r="C472" s="453" t="s">
        <v>7</v>
      </c>
      <c r="D472" s="542" t="s">
        <v>812</v>
      </c>
      <c r="E472" s="473" t="s">
        <v>65</v>
      </c>
      <c r="F472" s="160">
        <f>'ведом. 2025-2027'!AD889</f>
        <v>12113.7</v>
      </c>
      <c r="G472" s="160"/>
      <c r="H472" s="160">
        <f>'ведом. 2025-2027'!AE889</f>
        <v>0</v>
      </c>
      <c r="I472" s="160"/>
      <c r="J472" s="160">
        <f>'ведом. 2025-2027'!AF889</f>
        <v>0</v>
      </c>
      <c r="K472" s="160"/>
      <c r="L472" s="521"/>
      <c r="N472" s="521"/>
      <c r="O472" s="521"/>
    </row>
    <row r="473" spans="1:15" s="519" customFormat="1" x14ac:dyDescent="0.25">
      <c r="A473" s="451" t="s">
        <v>832</v>
      </c>
      <c r="B473" s="453" t="s">
        <v>5</v>
      </c>
      <c r="C473" s="453" t="s">
        <v>7</v>
      </c>
      <c r="D473" s="542" t="s">
        <v>833</v>
      </c>
      <c r="E473" s="454"/>
      <c r="F473" s="160">
        <f>F474</f>
        <v>14734.3</v>
      </c>
      <c r="G473" s="160"/>
      <c r="H473" s="160">
        <f t="shared" ref="H473:J474" si="113">H474</f>
        <v>0</v>
      </c>
      <c r="I473" s="160"/>
      <c r="J473" s="160">
        <f t="shared" si="113"/>
        <v>0</v>
      </c>
      <c r="K473" s="160"/>
      <c r="L473" s="521"/>
      <c r="N473" s="521"/>
      <c r="O473" s="521"/>
    </row>
    <row r="474" spans="1:15" s="519" customFormat="1" x14ac:dyDescent="0.25">
      <c r="A474" s="451" t="s">
        <v>120</v>
      </c>
      <c r="B474" s="453" t="s">
        <v>5</v>
      </c>
      <c r="C474" s="453" t="s">
        <v>7</v>
      </c>
      <c r="D474" s="542" t="s">
        <v>833</v>
      </c>
      <c r="E474" s="482">
        <v>200</v>
      </c>
      <c r="F474" s="160">
        <f>F475</f>
        <v>14734.3</v>
      </c>
      <c r="G474" s="160"/>
      <c r="H474" s="160">
        <f t="shared" si="113"/>
        <v>0</v>
      </c>
      <c r="I474" s="160"/>
      <c r="J474" s="160">
        <f t="shared" si="113"/>
        <v>0</v>
      </c>
      <c r="K474" s="160"/>
      <c r="L474" s="521"/>
      <c r="N474" s="521"/>
      <c r="O474" s="521"/>
    </row>
    <row r="475" spans="1:15" s="519" customFormat="1" ht="31.5" x14ac:dyDescent="0.25">
      <c r="A475" s="451" t="s">
        <v>52</v>
      </c>
      <c r="B475" s="453" t="s">
        <v>5</v>
      </c>
      <c r="C475" s="453" t="s">
        <v>7</v>
      </c>
      <c r="D475" s="542" t="s">
        <v>833</v>
      </c>
      <c r="E475" s="454">
        <v>240</v>
      </c>
      <c r="F475" s="160">
        <f>'ведом. 2025-2027'!AD892</f>
        <v>14734.3</v>
      </c>
      <c r="G475" s="160"/>
      <c r="H475" s="160">
        <f>'ведом. 2025-2027'!AE892</f>
        <v>0</v>
      </c>
      <c r="I475" s="160"/>
      <c r="J475" s="160">
        <f>'ведом. 2025-2027'!AF892</f>
        <v>0</v>
      </c>
      <c r="K475" s="160"/>
      <c r="L475" s="521"/>
      <c r="N475" s="521"/>
      <c r="O475" s="521"/>
    </row>
    <row r="476" spans="1:15" s="519" customFormat="1" x14ac:dyDescent="0.25">
      <c r="A476" s="479" t="s">
        <v>756</v>
      </c>
      <c r="B476" s="453" t="s">
        <v>5</v>
      </c>
      <c r="C476" s="453" t="s">
        <v>7</v>
      </c>
      <c r="D476" s="542" t="s">
        <v>757</v>
      </c>
      <c r="E476" s="473"/>
      <c r="F476" s="160">
        <f>F477</f>
        <v>30471.4</v>
      </c>
      <c r="G476" s="160"/>
      <c r="H476" s="160">
        <f t="shared" ref="H476:J476" si="114">H477</f>
        <v>0</v>
      </c>
      <c r="I476" s="160"/>
      <c r="J476" s="160">
        <f t="shared" si="114"/>
        <v>0</v>
      </c>
      <c r="K476" s="160"/>
      <c r="L476" s="521"/>
      <c r="N476" s="521"/>
      <c r="O476" s="521"/>
    </row>
    <row r="477" spans="1:15" s="519" customFormat="1" x14ac:dyDescent="0.25">
      <c r="A477" s="479" t="s">
        <v>120</v>
      </c>
      <c r="B477" s="453" t="s">
        <v>5</v>
      </c>
      <c r="C477" s="453" t="s">
        <v>7</v>
      </c>
      <c r="D477" s="542" t="s">
        <v>757</v>
      </c>
      <c r="E477" s="473" t="s">
        <v>37</v>
      </c>
      <c r="F477" s="160">
        <f>F478</f>
        <v>30471.4</v>
      </c>
      <c r="G477" s="160"/>
      <c r="H477" s="160">
        <f t="shared" ref="H477:J477" si="115">H478</f>
        <v>0</v>
      </c>
      <c r="I477" s="160"/>
      <c r="J477" s="160">
        <f t="shared" si="115"/>
        <v>0</v>
      </c>
      <c r="K477" s="160"/>
      <c r="L477" s="521"/>
      <c r="N477" s="521"/>
      <c r="O477" s="521"/>
    </row>
    <row r="478" spans="1:15" s="519" customFormat="1" ht="21" customHeight="1" x14ac:dyDescent="0.25">
      <c r="A478" s="479" t="s">
        <v>52</v>
      </c>
      <c r="B478" s="453" t="s">
        <v>5</v>
      </c>
      <c r="C478" s="453" t="s">
        <v>7</v>
      </c>
      <c r="D478" s="542" t="s">
        <v>757</v>
      </c>
      <c r="E478" s="473" t="s">
        <v>65</v>
      </c>
      <c r="F478" s="160">
        <f>'ведом. 2025-2027'!AD895</f>
        <v>30471.4</v>
      </c>
      <c r="G478" s="348"/>
      <c r="H478" s="160">
        <f>'ведом. 2025-2027'!AE895</f>
        <v>0</v>
      </c>
      <c r="I478" s="160"/>
      <c r="J478" s="160">
        <f>'ведом. 2025-2027'!AF895</f>
        <v>0</v>
      </c>
      <c r="K478" s="160"/>
      <c r="L478" s="521"/>
      <c r="N478" s="521"/>
      <c r="O478" s="521"/>
    </row>
    <row r="479" spans="1:15" s="177" customFormat="1" x14ac:dyDescent="0.25">
      <c r="A479" s="253" t="s">
        <v>397</v>
      </c>
      <c r="B479" s="191" t="s">
        <v>5</v>
      </c>
      <c r="C479" s="4" t="s">
        <v>7</v>
      </c>
      <c r="D479" s="156" t="s">
        <v>398</v>
      </c>
      <c r="E479" s="328"/>
      <c r="F479" s="160">
        <f>F480+F482</f>
        <v>232300</v>
      </c>
      <c r="G479" s="348">
        <f>G480+G482</f>
        <v>193273.60000000001</v>
      </c>
      <c r="H479" s="160">
        <f t="shared" ref="F479:H480" si="116">H480</f>
        <v>0</v>
      </c>
      <c r="I479" s="160"/>
      <c r="J479" s="160">
        <f>J480</f>
        <v>0</v>
      </c>
      <c r="K479" s="160"/>
      <c r="L479" s="154"/>
      <c r="N479" s="154"/>
      <c r="O479" s="154"/>
    </row>
    <row r="480" spans="1:15" s="177" customFormat="1" x14ac:dyDescent="0.25">
      <c r="A480" s="253" t="s">
        <v>120</v>
      </c>
      <c r="B480" s="191" t="s">
        <v>5</v>
      </c>
      <c r="C480" s="4" t="s">
        <v>7</v>
      </c>
      <c r="D480" s="156" t="s">
        <v>398</v>
      </c>
      <c r="E480" s="328" t="s">
        <v>37</v>
      </c>
      <c r="F480" s="160">
        <f t="shared" si="116"/>
        <v>205026.5</v>
      </c>
      <c r="G480" s="348">
        <f t="shared" si="116"/>
        <v>170582.1</v>
      </c>
      <c r="H480" s="160">
        <f t="shared" si="116"/>
        <v>0</v>
      </c>
      <c r="I480" s="160"/>
      <c r="J480" s="160">
        <f>J481</f>
        <v>0</v>
      </c>
      <c r="K480" s="160"/>
      <c r="L480" s="154"/>
      <c r="N480" s="154"/>
      <c r="O480" s="154"/>
    </row>
    <row r="481" spans="1:15" s="177" customFormat="1" ht="31.5" x14ac:dyDescent="0.25">
      <c r="A481" s="253" t="s">
        <v>52</v>
      </c>
      <c r="B481" s="191" t="s">
        <v>5</v>
      </c>
      <c r="C481" s="4" t="s">
        <v>7</v>
      </c>
      <c r="D481" s="156" t="s">
        <v>398</v>
      </c>
      <c r="E481" s="328" t="s">
        <v>65</v>
      </c>
      <c r="F481" s="160">
        <f>'ведом. 2025-2027'!AD898</f>
        <v>205026.5</v>
      </c>
      <c r="G481" s="348">
        <f>193273.6-682.8-22008.7</f>
        <v>170582.1</v>
      </c>
      <c r="H481" s="160">
        <f>'ведом. 2025-2027'!AE898</f>
        <v>0</v>
      </c>
      <c r="I481" s="160"/>
      <c r="J481" s="160">
        <f>'ведом. 2025-2027'!AF898</f>
        <v>0</v>
      </c>
      <c r="K481" s="160"/>
      <c r="L481" s="154"/>
      <c r="N481" s="154"/>
      <c r="O481" s="154"/>
    </row>
    <row r="482" spans="1:15" s="519" customFormat="1" ht="31.5" x14ac:dyDescent="0.25">
      <c r="A482" s="451" t="s">
        <v>60</v>
      </c>
      <c r="B482" s="191" t="s">
        <v>5</v>
      </c>
      <c r="C482" s="516" t="s">
        <v>7</v>
      </c>
      <c r="D482" s="156" t="s">
        <v>398</v>
      </c>
      <c r="E482" s="328" t="s">
        <v>387</v>
      </c>
      <c r="F482" s="160">
        <f>F483</f>
        <v>27273.500000000004</v>
      </c>
      <c r="G482" s="160">
        <f t="shared" ref="G482:J482" si="117">G483</f>
        <v>22691.5</v>
      </c>
      <c r="H482" s="160">
        <f t="shared" si="117"/>
        <v>0</v>
      </c>
      <c r="I482" s="160"/>
      <c r="J482" s="160">
        <f t="shared" si="117"/>
        <v>0</v>
      </c>
      <c r="K482" s="160"/>
      <c r="L482" s="521"/>
      <c r="N482" s="521"/>
      <c r="O482" s="521"/>
    </row>
    <row r="483" spans="1:15" s="519" customFormat="1" x14ac:dyDescent="0.25">
      <c r="A483" s="451" t="s">
        <v>61</v>
      </c>
      <c r="B483" s="191" t="s">
        <v>5</v>
      </c>
      <c r="C483" s="516" t="s">
        <v>7</v>
      </c>
      <c r="D483" s="156" t="s">
        <v>398</v>
      </c>
      <c r="E483" s="328" t="s">
        <v>388</v>
      </c>
      <c r="F483" s="160">
        <f>'ведом. 2025-2027'!AD318</f>
        <v>27273.500000000004</v>
      </c>
      <c r="G483" s="348">
        <f>22008.7+682.8</f>
        <v>22691.5</v>
      </c>
      <c r="H483" s="160"/>
      <c r="I483" s="160"/>
      <c r="J483" s="160"/>
      <c r="K483" s="160"/>
      <c r="L483" s="521"/>
      <c r="N483" s="521"/>
      <c r="O483" s="521"/>
    </row>
    <row r="484" spans="1:15" s="177" customFormat="1" x14ac:dyDescent="0.25">
      <c r="A484" s="257" t="s">
        <v>650</v>
      </c>
      <c r="B484" s="191" t="s">
        <v>5</v>
      </c>
      <c r="C484" s="4" t="s">
        <v>7</v>
      </c>
      <c r="D484" s="291" t="s">
        <v>651</v>
      </c>
      <c r="E484" s="328"/>
      <c r="F484" s="160">
        <f>F488+F491+F485</f>
        <v>172457.1</v>
      </c>
      <c r="G484" s="160">
        <f t="shared" ref="G484:K484" si="118">G488+G491+G485</f>
        <v>116643.59999999999</v>
      </c>
      <c r="H484" s="160">
        <f t="shared" si="118"/>
        <v>16969.400000000001</v>
      </c>
      <c r="I484" s="160">
        <f t="shared" si="118"/>
        <v>13931.9</v>
      </c>
      <c r="J484" s="160">
        <f t="shared" si="118"/>
        <v>242420</v>
      </c>
      <c r="K484" s="160">
        <f t="shared" si="118"/>
        <v>199026.8</v>
      </c>
      <c r="L484" s="154"/>
      <c r="N484" s="154"/>
      <c r="O484" s="154"/>
    </row>
    <row r="485" spans="1:15" s="519" customFormat="1" ht="63" x14ac:dyDescent="0.25">
      <c r="A485" s="466" t="s">
        <v>792</v>
      </c>
      <c r="B485" s="453" t="s">
        <v>5</v>
      </c>
      <c r="C485" s="453" t="s">
        <v>7</v>
      </c>
      <c r="D485" s="409" t="s">
        <v>793</v>
      </c>
      <c r="E485" s="473"/>
      <c r="F485" s="160">
        <f>F486</f>
        <v>30382</v>
      </c>
      <c r="G485" s="160"/>
      <c r="H485" s="160">
        <f t="shared" ref="H485:J486" si="119">H486</f>
        <v>0</v>
      </c>
      <c r="I485" s="160"/>
      <c r="J485" s="160">
        <f t="shared" si="119"/>
        <v>0</v>
      </c>
      <c r="K485" s="160"/>
      <c r="L485" s="521"/>
      <c r="N485" s="521"/>
      <c r="O485" s="521"/>
    </row>
    <row r="486" spans="1:15" s="519" customFormat="1" x14ac:dyDescent="0.25">
      <c r="A486" s="451" t="s">
        <v>120</v>
      </c>
      <c r="B486" s="453" t="s">
        <v>5</v>
      </c>
      <c r="C486" s="453" t="s">
        <v>7</v>
      </c>
      <c r="D486" s="409" t="s">
        <v>793</v>
      </c>
      <c r="E486" s="473" t="s">
        <v>37</v>
      </c>
      <c r="F486" s="160">
        <f>F487</f>
        <v>30382</v>
      </c>
      <c r="G486" s="160"/>
      <c r="H486" s="160">
        <f t="shared" si="119"/>
        <v>0</v>
      </c>
      <c r="I486" s="160"/>
      <c r="J486" s="160">
        <f t="shared" si="119"/>
        <v>0</v>
      </c>
      <c r="K486" s="160"/>
      <c r="L486" s="521"/>
      <c r="N486" s="521"/>
      <c r="O486" s="521"/>
    </row>
    <row r="487" spans="1:15" s="519" customFormat="1" ht="31.5" x14ac:dyDescent="0.25">
      <c r="A487" s="451" t="s">
        <v>52</v>
      </c>
      <c r="B487" s="453" t="s">
        <v>5</v>
      </c>
      <c r="C487" s="453" t="s">
        <v>7</v>
      </c>
      <c r="D487" s="409" t="s">
        <v>793</v>
      </c>
      <c r="E487" s="473" t="s">
        <v>65</v>
      </c>
      <c r="F487" s="160">
        <f>'ведом. 2025-2027'!AD902</f>
        <v>30382</v>
      </c>
      <c r="G487" s="348"/>
      <c r="H487" s="160">
        <f>'ведом. 2025-2027'!AE902</f>
        <v>0</v>
      </c>
      <c r="I487" s="160"/>
      <c r="J487" s="160">
        <f>'ведом. 2025-2027'!AF902</f>
        <v>0</v>
      </c>
      <c r="K487" s="160"/>
      <c r="L487" s="521"/>
      <c r="N487" s="521"/>
      <c r="O487" s="521"/>
    </row>
    <row r="488" spans="1:15" s="177" customFormat="1" ht="47.25" x14ac:dyDescent="0.25">
      <c r="A488" s="523" t="s">
        <v>649</v>
      </c>
      <c r="B488" s="191" t="s">
        <v>5</v>
      </c>
      <c r="C488" s="4" t="s">
        <v>7</v>
      </c>
      <c r="D488" s="291" t="s">
        <v>652</v>
      </c>
      <c r="E488" s="328"/>
      <c r="F488" s="160">
        <f t="shared" ref="F488:H489" si="120">F489</f>
        <v>142075.1</v>
      </c>
      <c r="G488" s="348">
        <f>G489</f>
        <v>116643.59999999999</v>
      </c>
      <c r="H488" s="160">
        <f t="shared" si="120"/>
        <v>0</v>
      </c>
      <c r="I488" s="160"/>
      <c r="J488" s="160">
        <f>J489</f>
        <v>0</v>
      </c>
      <c r="K488" s="160"/>
      <c r="L488" s="154"/>
      <c r="N488" s="154"/>
      <c r="O488" s="154"/>
    </row>
    <row r="489" spans="1:15" s="177" customFormat="1" x14ac:dyDescent="0.25">
      <c r="A489" s="253" t="s">
        <v>120</v>
      </c>
      <c r="B489" s="191" t="s">
        <v>5</v>
      </c>
      <c r="C489" s="4" t="s">
        <v>7</v>
      </c>
      <c r="D489" s="291" t="s">
        <v>652</v>
      </c>
      <c r="E489" s="328" t="s">
        <v>37</v>
      </c>
      <c r="F489" s="160">
        <f t="shared" si="120"/>
        <v>142075.1</v>
      </c>
      <c r="G489" s="348">
        <f>G490</f>
        <v>116643.59999999999</v>
      </c>
      <c r="H489" s="160">
        <f t="shared" si="120"/>
        <v>0</v>
      </c>
      <c r="I489" s="160"/>
      <c r="J489" s="160">
        <f>J490</f>
        <v>0</v>
      </c>
      <c r="K489" s="160"/>
      <c r="L489" s="154"/>
      <c r="N489" s="154"/>
      <c r="O489" s="154"/>
    </row>
    <row r="490" spans="1:15" s="177" customFormat="1" ht="31.5" x14ac:dyDescent="0.25">
      <c r="A490" s="253" t="s">
        <v>52</v>
      </c>
      <c r="B490" s="191" t="s">
        <v>5</v>
      </c>
      <c r="C490" s="4" t="s">
        <v>7</v>
      </c>
      <c r="D490" s="291" t="s">
        <v>652</v>
      </c>
      <c r="E490" s="328" t="s">
        <v>65</v>
      </c>
      <c r="F490" s="160">
        <f>'ведом. 2025-2027'!AD905</f>
        <v>142075.1</v>
      </c>
      <c r="G490" s="348">
        <f>92572.4+24071.2</f>
        <v>116643.59999999999</v>
      </c>
      <c r="H490" s="160">
        <f>'ведом. 2025-2027'!AE905</f>
        <v>0</v>
      </c>
      <c r="I490" s="160"/>
      <c r="J490" s="160">
        <f>'ведом. 2025-2027'!AF905</f>
        <v>0</v>
      </c>
      <c r="K490" s="160"/>
      <c r="L490" s="154"/>
      <c r="N490" s="154"/>
      <c r="O490" s="154"/>
    </row>
    <row r="491" spans="1:15" s="519" customFormat="1" ht="31.5" x14ac:dyDescent="0.25">
      <c r="A491" s="451" t="s">
        <v>622</v>
      </c>
      <c r="B491" s="453" t="s">
        <v>5</v>
      </c>
      <c r="C491" s="454" t="s">
        <v>7</v>
      </c>
      <c r="D491" s="291" t="s">
        <v>655</v>
      </c>
      <c r="E491" s="468"/>
      <c r="F491" s="160">
        <f>F492</f>
        <v>0</v>
      </c>
      <c r="G491" s="160"/>
      <c r="H491" s="160">
        <f t="shared" ref="H491:K492" si="121">H492</f>
        <v>16969.400000000001</v>
      </c>
      <c r="I491" s="160">
        <f t="shared" si="121"/>
        <v>13931.9</v>
      </c>
      <c r="J491" s="160">
        <f t="shared" si="121"/>
        <v>242420</v>
      </c>
      <c r="K491" s="160">
        <f t="shared" si="121"/>
        <v>199026.8</v>
      </c>
      <c r="L491" s="521"/>
      <c r="N491" s="521"/>
      <c r="O491" s="521"/>
    </row>
    <row r="492" spans="1:15" s="519" customFormat="1" x14ac:dyDescent="0.25">
      <c r="A492" s="451" t="s">
        <v>120</v>
      </c>
      <c r="B492" s="453" t="s">
        <v>5</v>
      </c>
      <c r="C492" s="454" t="s">
        <v>7</v>
      </c>
      <c r="D492" s="291" t="s">
        <v>655</v>
      </c>
      <c r="E492" s="468" t="s">
        <v>37</v>
      </c>
      <c r="F492" s="160">
        <f>F493</f>
        <v>0</v>
      </c>
      <c r="G492" s="160"/>
      <c r="H492" s="160">
        <f t="shared" si="121"/>
        <v>16969.400000000001</v>
      </c>
      <c r="I492" s="160">
        <f t="shared" si="121"/>
        <v>13931.9</v>
      </c>
      <c r="J492" s="160">
        <f t="shared" si="121"/>
        <v>242420</v>
      </c>
      <c r="K492" s="160">
        <f t="shared" si="121"/>
        <v>199026.8</v>
      </c>
      <c r="L492" s="521"/>
      <c r="N492" s="521"/>
      <c r="O492" s="521"/>
    </row>
    <row r="493" spans="1:15" s="519" customFormat="1" ht="31.5" x14ac:dyDescent="0.25">
      <c r="A493" s="451" t="s">
        <v>52</v>
      </c>
      <c r="B493" s="453" t="s">
        <v>5</v>
      </c>
      <c r="C493" s="454" t="s">
        <v>7</v>
      </c>
      <c r="D493" s="291" t="s">
        <v>655</v>
      </c>
      <c r="E493" s="468" t="s">
        <v>65</v>
      </c>
      <c r="F493" s="160">
        <f>'ведом. 2025-2027'!AD908</f>
        <v>0</v>
      </c>
      <c r="G493" s="348"/>
      <c r="H493" s="160">
        <f>'ведом. 2025-2027'!AE908</f>
        <v>16969.400000000001</v>
      </c>
      <c r="I493" s="160">
        <v>13931.9</v>
      </c>
      <c r="J493" s="160">
        <f>'ведом. 2025-2027'!AF908</f>
        <v>242420</v>
      </c>
      <c r="K493" s="160">
        <v>199026.8</v>
      </c>
      <c r="L493" s="521"/>
      <c r="M493" s="521"/>
      <c r="N493" s="521"/>
      <c r="O493" s="521"/>
    </row>
    <row r="494" spans="1:15" s="138" customFormat="1" ht="31.5" x14ac:dyDescent="0.25">
      <c r="A494" s="255" t="s">
        <v>540</v>
      </c>
      <c r="B494" s="191" t="s">
        <v>5</v>
      </c>
      <c r="C494" s="4" t="s">
        <v>7</v>
      </c>
      <c r="D494" s="156" t="s">
        <v>244</v>
      </c>
      <c r="E494" s="328"/>
      <c r="F494" s="160">
        <f>F495+F517</f>
        <v>419278</v>
      </c>
      <c r="G494" s="160"/>
      <c r="H494" s="160">
        <f>H495+H517</f>
        <v>406532.39999999997</v>
      </c>
      <c r="I494" s="160"/>
      <c r="J494" s="160">
        <f>J495+J517</f>
        <v>444280.2</v>
      </c>
      <c r="K494" s="160"/>
      <c r="L494" s="154"/>
      <c r="N494" s="154"/>
      <c r="O494" s="154"/>
    </row>
    <row r="495" spans="1:15" s="138" customFormat="1" ht="31.5" x14ac:dyDescent="0.25">
      <c r="A495" s="257" t="s">
        <v>541</v>
      </c>
      <c r="B495" s="191" t="s">
        <v>5</v>
      </c>
      <c r="C495" s="4" t="s">
        <v>7</v>
      </c>
      <c r="D495" s="156" t="s">
        <v>245</v>
      </c>
      <c r="E495" s="326"/>
      <c r="F495" s="160">
        <f>F499+F502+F511+F508+F505+F496+F514</f>
        <v>380698.9</v>
      </c>
      <c r="G495" s="160"/>
      <c r="H495" s="160">
        <f t="shared" ref="H495:J495" si="122">H499+H502+H511+H508+H505+H496+H514</f>
        <v>366410.1</v>
      </c>
      <c r="I495" s="160"/>
      <c r="J495" s="160">
        <f t="shared" si="122"/>
        <v>402552.9</v>
      </c>
      <c r="K495" s="160"/>
      <c r="L495" s="154"/>
      <c r="N495" s="154"/>
      <c r="O495" s="154"/>
    </row>
    <row r="496" spans="1:15" s="519" customFormat="1" x14ac:dyDescent="0.25">
      <c r="A496" s="561" t="s">
        <v>781</v>
      </c>
      <c r="B496" s="453" t="s">
        <v>5</v>
      </c>
      <c r="C496" s="453" t="s">
        <v>7</v>
      </c>
      <c r="D496" s="542" t="s">
        <v>782</v>
      </c>
      <c r="E496" s="326"/>
      <c r="F496" s="160">
        <f>F497</f>
        <v>28849.7</v>
      </c>
      <c r="G496" s="160"/>
      <c r="H496" s="160">
        <f t="shared" ref="H496:J497" si="123">H497</f>
        <v>0</v>
      </c>
      <c r="I496" s="160"/>
      <c r="J496" s="160">
        <f t="shared" si="123"/>
        <v>0</v>
      </c>
      <c r="K496" s="160"/>
      <c r="L496" s="521"/>
      <c r="N496" s="521"/>
      <c r="O496" s="521"/>
    </row>
    <row r="497" spans="1:15" s="519" customFormat="1" x14ac:dyDescent="0.25">
      <c r="A497" s="479" t="s">
        <v>120</v>
      </c>
      <c r="B497" s="453" t="s">
        <v>5</v>
      </c>
      <c r="C497" s="453" t="s">
        <v>7</v>
      </c>
      <c r="D497" s="542" t="s">
        <v>782</v>
      </c>
      <c r="E497" s="468" t="s">
        <v>37</v>
      </c>
      <c r="F497" s="160">
        <f>F498</f>
        <v>28849.7</v>
      </c>
      <c r="G497" s="160"/>
      <c r="H497" s="160">
        <f t="shared" si="123"/>
        <v>0</v>
      </c>
      <c r="I497" s="160"/>
      <c r="J497" s="160">
        <f t="shared" si="123"/>
        <v>0</v>
      </c>
      <c r="K497" s="160"/>
      <c r="L497" s="521"/>
      <c r="N497" s="521"/>
      <c r="O497" s="521"/>
    </row>
    <row r="498" spans="1:15" s="519" customFormat="1" ht="31.5" x14ac:dyDescent="0.25">
      <c r="A498" s="479" t="s">
        <v>52</v>
      </c>
      <c r="B498" s="453" t="s">
        <v>5</v>
      </c>
      <c r="C498" s="453" t="s">
        <v>7</v>
      </c>
      <c r="D498" s="542" t="s">
        <v>782</v>
      </c>
      <c r="E498" s="468" t="s">
        <v>65</v>
      </c>
      <c r="F498" s="160">
        <f>'ведом. 2025-2027'!AD913</f>
        <v>28849.7</v>
      </c>
      <c r="G498" s="348"/>
      <c r="H498" s="160">
        <f>'ведом. 2025-2027'!AE913</f>
        <v>0</v>
      </c>
      <c r="I498" s="160"/>
      <c r="J498" s="160">
        <f>'ведом. 2025-2027'!AF913</f>
        <v>0</v>
      </c>
      <c r="K498" s="160"/>
      <c r="L498" s="521"/>
      <c r="N498" s="521"/>
      <c r="O498" s="521"/>
    </row>
    <row r="499" spans="1:15" s="138" customFormat="1" x14ac:dyDescent="0.25">
      <c r="A499" s="277" t="s">
        <v>578</v>
      </c>
      <c r="B499" s="191" t="s">
        <v>5</v>
      </c>
      <c r="C499" s="4" t="s">
        <v>7</v>
      </c>
      <c r="D499" s="156" t="s">
        <v>577</v>
      </c>
      <c r="E499" s="326"/>
      <c r="F499" s="346">
        <f>F500</f>
        <v>0</v>
      </c>
      <c r="G499" s="349"/>
      <c r="H499" s="346">
        <f>H500</f>
        <v>20463</v>
      </c>
      <c r="I499" s="346"/>
      <c r="J499" s="346">
        <f>J500</f>
        <v>32860.699999999997</v>
      </c>
      <c r="K499" s="346"/>
      <c r="L499" s="154"/>
      <c r="N499" s="154"/>
      <c r="O499" s="154"/>
    </row>
    <row r="500" spans="1:15" s="138" customFormat="1" x14ac:dyDescent="0.25">
      <c r="A500" s="253" t="s">
        <v>120</v>
      </c>
      <c r="B500" s="191" t="s">
        <v>5</v>
      </c>
      <c r="C500" s="4" t="s">
        <v>7</v>
      </c>
      <c r="D500" s="156" t="s">
        <v>577</v>
      </c>
      <c r="E500" s="325">
        <v>200</v>
      </c>
      <c r="F500" s="160">
        <f>F501</f>
        <v>0</v>
      </c>
      <c r="G500" s="350"/>
      <c r="H500" s="160">
        <f>H501</f>
        <v>20463</v>
      </c>
      <c r="I500" s="162"/>
      <c r="J500" s="160">
        <f>J501</f>
        <v>32860.699999999997</v>
      </c>
      <c r="K500" s="162"/>
      <c r="L500" s="154"/>
      <c r="N500" s="154"/>
      <c r="O500" s="154"/>
    </row>
    <row r="501" spans="1:15" s="138" customFormat="1" ht="31.5" x14ac:dyDescent="0.25">
      <c r="A501" s="253" t="s">
        <v>52</v>
      </c>
      <c r="B501" s="191" t="s">
        <v>5</v>
      </c>
      <c r="C501" s="4" t="s">
        <v>7</v>
      </c>
      <c r="D501" s="156" t="s">
        <v>577</v>
      </c>
      <c r="E501" s="326">
        <v>240</v>
      </c>
      <c r="F501" s="160">
        <f>'ведом. 2025-2027'!AD916</f>
        <v>0</v>
      </c>
      <c r="G501" s="350"/>
      <c r="H501" s="160">
        <f>'ведом. 2025-2027'!AE916</f>
        <v>20463</v>
      </c>
      <c r="I501" s="162"/>
      <c r="J501" s="160">
        <f>'ведом. 2025-2027'!AF916</f>
        <v>32860.699999999997</v>
      </c>
      <c r="K501" s="162"/>
      <c r="L501" s="154"/>
      <c r="N501" s="154"/>
      <c r="O501" s="154"/>
    </row>
    <row r="502" spans="1:15" s="177" customFormat="1" x14ac:dyDescent="0.25">
      <c r="A502" s="253" t="s">
        <v>434</v>
      </c>
      <c r="B502" s="191" t="s">
        <v>5</v>
      </c>
      <c r="C502" s="4" t="s">
        <v>7</v>
      </c>
      <c r="D502" s="156" t="s">
        <v>402</v>
      </c>
      <c r="E502" s="326"/>
      <c r="F502" s="160">
        <f>F503</f>
        <v>31593.3</v>
      </c>
      <c r="G502" s="348"/>
      <c r="H502" s="160">
        <f>H503</f>
        <v>22760.1</v>
      </c>
      <c r="I502" s="160"/>
      <c r="J502" s="160">
        <f>J503</f>
        <v>31269.200000000001</v>
      </c>
      <c r="K502" s="162"/>
      <c r="L502" s="154"/>
      <c r="N502" s="154"/>
      <c r="O502" s="154"/>
    </row>
    <row r="503" spans="1:15" s="177" customFormat="1" x14ac:dyDescent="0.25">
      <c r="A503" s="253" t="s">
        <v>120</v>
      </c>
      <c r="B503" s="191" t="s">
        <v>5</v>
      </c>
      <c r="C503" s="4" t="s">
        <v>7</v>
      </c>
      <c r="D503" s="156" t="s">
        <v>402</v>
      </c>
      <c r="E503" s="325">
        <v>200</v>
      </c>
      <c r="F503" s="160">
        <f>F504</f>
        <v>31593.3</v>
      </c>
      <c r="G503" s="348"/>
      <c r="H503" s="160">
        <f>H504</f>
        <v>22760.1</v>
      </c>
      <c r="I503" s="160"/>
      <c r="J503" s="160">
        <f>J504</f>
        <v>31269.200000000001</v>
      </c>
      <c r="K503" s="162"/>
      <c r="L503" s="154"/>
      <c r="N503" s="154"/>
      <c r="O503" s="154"/>
    </row>
    <row r="504" spans="1:15" s="177" customFormat="1" ht="31.5" x14ac:dyDescent="0.25">
      <c r="A504" s="253" t="s">
        <v>52</v>
      </c>
      <c r="B504" s="191" t="s">
        <v>5</v>
      </c>
      <c r="C504" s="4" t="s">
        <v>7</v>
      </c>
      <c r="D504" s="156" t="s">
        <v>402</v>
      </c>
      <c r="E504" s="326">
        <v>240</v>
      </c>
      <c r="F504" s="160">
        <f>'ведом. 2025-2027'!AD919</f>
        <v>31593.3</v>
      </c>
      <c r="G504" s="350"/>
      <c r="H504" s="160">
        <f>'ведом. 2025-2027'!AE919</f>
        <v>22760.1</v>
      </c>
      <c r="I504" s="162"/>
      <c r="J504" s="160">
        <f>'ведом. 2025-2027'!AF919</f>
        <v>31269.200000000001</v>
      </c>
      <c r="K504" s="162"/>
      <c r="L504" s="154"/>
      <c r="N504" s="154"/>
      <c r="O504" s="154"/>
    </row>
    <row r="505" spans="1:15" s="177" customFormat="1" ht="31.5" x14ac:dyDescent="0.25">
      <c r="A505" s="253" t="s">
        <v>630</v>
      </c>
      <c r="B505" s="1" t="s">
        <v>5</v>
      </c>
      <c r="C505" s="4" t="s">
        <v>7</v>
      </c>
      <c r="D505" s="291" t="s">
        <v>629</v>
      </c>
      <c r="E505" s="429"/>
      <c r="F505" s="160">
        <f>F506</f>
        <v>15915.2</v>
      </c>
      <c r="G505" s="160"/>
      <c r="H505" s="160">
        <f t="shared" ref="H505:J506" si="124">H506</f>
        <v>16552</v>
      </c>
      <c r="I505" s="160"/>
      <c r="J505" s="160">
        <f t="shared" si="124"/>
        <v>17214</v>
      </c>
      <c r="K505" s="160"/>
      <c r="L505" s="154"/>
      <c r="N505" s="154"/>
      <c r="O505" s="154"/>
    </row>
    <row r="506" spans="1:15" s="177" customFormat="1" x14ac:dyDescent="0.25">
      <c r="A506" s="253" t="s">
        <v>120</v>
      </c>
      <c r="B506" s="1" t="s">
        <v>5</v>
      </c>
      <c r="C506" s="4" t="s">
        <v>7</v>
      </c>
      <c r="D506" s="291" t="s">
        <v>629</v>
      </c>
      <c r="E506" s="407">
        <v>200</v>
      </c>
      <c r="F506" s="160">
        <f>F507</f>
        <v>15915.2</v>
      </c>
      <c r="G506" s="160"/>
      <c r="H506" s="160">
        <f t="shared" si="124"/>
        <v>16552</v>
      </c>
      <c r="I506" s="160"/>
      <c r="J506" s="160">
        <f t="shared" si="124"/>
        <v>17214</v>
      </c>
      <c r="K506" s="160"/>
      <c r="L506" s="154"/>
      <c r="N506" s="154"/>
      <c r="O506" s="154"/>
    </row>
    <row r="507" spans="1:15" s="177" customFormat="1" ht="31.5" x14ac:dyDescent="0.25">
      <c r="A507" s="253" t="s">
        <v>52</v>
      </c>
      <c r="B507" s="1" t="s">
        <v>5</v>
      </c>
      <c r="C507" s="4" t="s">
        <v>7</v>
      </c>
      <c r="D507" s="291" t="s">
        <v>629</v>
      </c>
      <c r="E507" s="429">
        <v>240</v>
      </c>
      <c r="F507" s="160">
        <f>'ведом. 2025-2027'!AD922</f>
        <v>15915.2</v>
      </c>
      <c r="G507" s="350"/>
      <c r="H507" s="160">
        <f>'ведом. 2025-2027'!AE922</f>
        <v>16552</v>
      </c>
      <c r="I507" s="162"/>
      <c r="J507" s="160">
        <f>'ведом. 2025-2027'!AF922</f>
        <v>17214</v>
      </c>
      <c r="K507" s="162"/>
      <c r="L507" s="154"/>
      <c r="N507" s="154"/>
      <c r="O507" s="154"/>
    </row>
    <row r="508" spans="1:15" s="177" customFormat="1" x14ac:dyDescent="0.25">
      <c r="A508" s="253" t="s">
        <v>627</v>
      </c>
      <c r="B508" s="1" t="s">
        <v>5</v>
      </c>
      <c r="C508" s="4" t="s">
        <v>7</v>
      </c>
      <c r="D508" s="291" t="s">
        <v>628</v>
      </c>
      <c r="E508" s="429"/>
      <c r="F508" s="160">
        <f>F509</f>
        <v>14147</v>
      </c>
      <c r="G508" s="160"/>
      <c r="H508" s="160">
        <f t="shared" ref="H508:J509" si="125">H509</f>
        <v>14713</v>
      </c>
      <c r="I508" s="160"/>
      <c r="J508" s="160">
        <f t="shared" si="125"/>
        <v>15301</v>
      </c>
      <c r="K508" s="162"/>
      <c r="L508" s="154"/>
      <c r="N508" s="154"/>
      <c r="O508" s="154"/>
    </row>
    <row r="509" spans="1:15" s="177" customFormat="1" x14ac:dyDescent="0.25">
      <c r="A509" s="253" t="s">
        <v>120</v>
      </c>
      <c r="B509" s="1" t="s">
        <v>5</v>
      </c>
      <c r="C509" s="4" t="s">
        <v>7</v>
      </c>
      <c r="D509" s="291" t="s">
        <v>628</v>
      </c>
      <c r="E509" s="407">
        <v>200</v>
      </c>
      <c r="F509" s="160">
        <f>F510</f>
        <v>14147</v>
      </c>
      <c r="G509" s="160"/>
      <c r="H509" s="160">
        <f t="shared" si="125"/>
        <v>14713</v>
      </c>
      <c r="I509" s="160"/>
      <c r="J509" s="160">
        <f t="shared" si="125"/>
        <v>15301</v>
      </c>
      <c r="K509" s="162"/>
      <c r="L509" s="154"/>
      <c r="N509" s="154"/>
      <c r="O509" s="154"/>
    </row>
    <row r="510" spans="1:15" s="177" customFormat="1" ht="31.5" x14ac:dyDescent="0.25">
      <c r="A510" s="253" t="s">
        <v>52</v>
      </c>
      <c r="B510" s="1" t="s">
        <v>5</v>
      </c>
      <c r="C510" s="4" t="s">
        <v>7</v>
      </c>
      <c r="D510" s="291" t="s">
        <v>628</v>
      </c>
      <c r="E510" s="429">
        <v>240</v>
      </c>
      <c r="F510" s="160">
        <f>'ведом. 2025-2027'!AD925</f>
        <v>14147</v>
      </c>
      <c r="G510" s="350"/>
      <c r="H510" s="160">
        <f>'ведом. 2025-2027'!AE925</f>
        <v>14713</v>
      </c>
      <c r="I510" s="162"/>
      <c r="J510" s="160">
        <f>'ведом. 2025-2027'!AF925</f>
        <v>15301</v>
      </c>
      <c r="K510" s="162"/>
      <c r="L510" s="154"/>
      <c r="N510" s="154"/>
      <c r="O510" s="154"/>
    </row>
    <row r="511" spans="1:15" s="177" customFormat="1" x14ac:dyDescent="0.25">
      <c r="A511" s="253" t="s">
        <v>429</v>
      </c>
      <c r="B511" s="191" t="s">
        <v>5</v>
      </c>
      <c r="C511" s="4" t="s">
        <v>7</v>
      </c>
      <c r="D511" s="458" t="s">
        <v>691</v>
      </c>
      <c r="E511" s="326"/>
      <c r="F511" s="160">
        <f>F512</f>
        <v>3833</v>
      </c>
      <c r="G511" s="160"/>
      <c r="H511" s="160">
        <f>H512</f>
        <v>3986</v>
      </c>
      <c r="I511" s="160"/>
      <c r="J511" s="160">
        <f>J512</f>
        <v>4145</v>
      </c>
      <c r="K511" s="160"/>
      <c r="L511" s="154"/>
      <c r="N511" s="154"/>
      <c r="O511" s="154"/>
    </row>
    <row r="512" spans="1:15" s="177" customFormat="1" x14ac:dyDescent="0.25">
      <c r="A512" s="253" t="s">
        <v>120</v>
      </c>
      <c r="B512" s="191" t="s">
        <v>5</v>
      </c>
      <c r="C512" s="4" t="s">
        <v>7</v>
      </c>
      <c r="D512" s="458" t="s">
        <v>691</v>
      </c>
      <c r="E512" s="325">
        <v>200</v>
      </c>
      <c r="F512" s="160">
        <f>F513</f>
        <v>3833</v>
      </c>
      <c r="G512" s="160"/>
      <c r="H512" s="160">
        <f>H513</f>
        <v>3986</v>
      </c>
      <c r="I512" s="160"/>
      <c r="J512" s="160">
        <f>J513</f>
        <v>4145</v>
      </c>
      <c r="K512" s="160"/>
      <c r="L512" s="154"/>
      <c r="N512" s="154"/>
      <c r="O512" s="154"/>
    </row>
    <row r="513" spans="1:15" s="177" customFormat="1" ht="31.5" x14ac:dyDescent="0.25">
      <c r="A513" s="253" t="s">
        <v>52</v>
      </c>
      <c r="B513" s="191" t="s">
        <v>5</v>
      </c>
      <c r="C513" s="4" t="s">
        <v>7</v>
      </c>
      <c r="D513" s="458" t="s">
        <v>691</v>
      </c>
      <c r="E513" s="326">
        <v>240</v>
      </c>
      <c r="F513" s="160">
        <f>'ведом. 2025-2027'!AD928</f>
        <v>3833</v>
      </c>
      <c r="G513" s="306"/>
      <c r="H513" s="160">
        <f>'ведом. 2025-2027'!AE928</f>
        <v>3986</v>
      </c>
      <c r="I513" s="160"/>
      <c r="J513" s="160">
        <f>'ведом. 2025-2027'!AF928</f>
        <v>4145</v>
      </c>
      <c r="K513" s="160"/>
      <c r="L513" s="154"/>
      <c r="N513" s="154"/>
      <c r="O513" s="154"/>
    </row>
    <row r="514" spans="1:15" s="519" customFormat="1" ht="31.5" x14ac:dyDescent="0.25">
      <c r="A514" s="256" t="s">
        <v>584</v>
      </c>
      <c r="B514" s="191" t="s">
        <v>5</v>
      </c>
      <c r="C514" s="516" t="s">
        <v>7</v>
      </c>
      <c r="D514" s="156" t="s">
        <v>420</v>
      </c>
      <c r="E514" s="326"/>
      <c r="F514" s="160">
        <f>F515</f>
        <v>286360.7</v>
      </c>
      <c r="G514" s="350"/>
      <c r="H514" s="160">
        <f>H515</f>
        <v>287936</v>
      </c>
      <c r="I514" s="162"/>
      <c r="J514" s="160">
        <f>J515</f>
        <v>301763</v>
      </c>
      <c r="K514" s="162"/>
      <c r="L514" s="521"/>
      <c r="N514" s="521"/>
      <c r="O514" s="521"/>
    </row>
    <row r="515" spans="1:15" s="519" customFormat="1" ht="31.5" x14ac:dyDescent="0.25">
      <c r="A515" s="375" t="s">
        <v>60</v>
      </c>
      <c r="B515" s="191" t="s">
        <v>5</v>
      </c>
      <c r="C515" s="516" t="s">
        <v>7</v>
      </c>
      <c r="D515" s="156" t="s">
        <v>420</v>
      </c>
      <c r="E515" s="325">
        <v>600</v>
      </c>
      <c r="F515" s="160">
        <f>F516</f>
        <v>286360.7</v>
      </c>
      <c r="G515" s="350"/>
      <c r="H515" s="160">
        <f>H516</f>
        <v>287936</v>
      </c>
      <c r="I515" s="162"/>
      <c r="J515" s="160">
        <f>J516</f>
        <v>301763</v>
      </c>
      <c r="K515" s="162"/>
      <c r="L515" s="521"/>
      <c r="N515" s="521"/>
      <c r="O515" s="521"/>
    </row>
    <row r="516" spans="1:15" s="519" customFormat="1" x14ac:dyDescent="0.25">
      <c r="A516" s="375" t="s">
        <v>61</v>
      </c>
      <c r="B516" s="191" t="s">
        <v>5</v>
      </c>
      <c r="C516" s="516" t="s">
        <v>7</v>
      </c>
      <c r="D516" s="156" t="s">
        <v>420</v>
      </c>
      <c r="E516" s="326">
        <v>610</v>
      </c>
      <c r="F516" s="160">
        <f>'ведом. 2025-2027'!AD323</f>
        <v>286360.7</v>
      </c>
      <c r="G516" s="350"/>
      <c r="H516" s="160">
        <f>'ведом. 2025-2027'!AE323</f>
        <v>287936</v>
      </c>
      <c r="I516" s="162"/>
      <c r="J516" s="160">
        <f>'ведом. 2025-2027'!AF323</f>
        <v>301763</v>
      </c>
      <c r="K516" s="162"/>
      <c r="L516" s="521"/>
      <c r="N516" s="521"/>
      <c r="O516" s="521"/>
    </row>
    <row r="517" spans="1:15" s="519" customFormat="1" x14ac:dyDescent="0.25">
      <c r="A517" s="466" t="s">
        <v>650</v>
      </c>
      <c r="B517" s="191" t="s">
        <v>5</v>
      </c>
      <c r="C517" s="516" t="s">
        <v>7</v>
      </c>
      <c r="D517" s="555" t="s">
        <v>825</v>
      </c>
      <c r="E517" s="326"/>
      <c r="F517" s="160">
        <f>F518</f>
        <v>38579.1</v>
      </c>
      <c r="G517" s="160"/>
      <c r="H517" s="160">
        <f t="shared" ref="H517:J517" si="126">H518</f>
        <v>40122.300000000003</v>
      </c>
      <c r="I517" s="160"/>
      <c r="J517" s="160">
        <f t="shared" si="126"/>
        <v>41727.300000000003</v>
      </c>
      <c r="K517" s="162"/>
      <c r="L517" s="521"/>
      <c r="N517" s="521"/>
      <c r="O517" s="521"/>
    </row>
    <row r="518" spans="1:15" s="519" customFormat="1" x14ac:dyDescent="0.25">
      <c r="A518" s="561" t="s">
        <v>396</v>
      </c>
      <c r="B518" s="453" t="s">
        <v>5</v>
      </c>
      <c r="C518" s="453" t="s">
        <v>7</v>
      </c>
      <c r="D518" s="555" t="s">
        <v>794</v>
      </c>
      <c r="E518" s="454"/>
      <c r="F518" s="160">
        <f>F519</f>
        <v>38579.1</v>
      </c>
      <c r="G518" s="160"/>
      <c r="H518" s="160">
        <f t="shared" ref="H518:J519" si="127">H519</f>
        <v>40122.300000000003</v>
      </c>
      <c r="I518" s="160"/>
      <c r="J518" s="160">
        <f t="shared" si="127"/>
        <v>41727.300000000003</v>
      </c>
      <c r="K518" s="160"/>
      <c r="L518" s="521"/>
      <c r="N518" s="521"/>
      <c r="O518" s="521"/>
    </row>
    <row r="519" spans="1:15" s="519" customFormat="1" x14ac:dyDescent="0.25">
      <c r="A519" s="479" t="s">
        <v>120</v>
      </c>
      <c r="B519" s="453" t="s">
        <v>5</v>
      </c>
      <c r="C519" s="453" t="s">
        <v>7</v>
      </c>
      <c r="D519" s="555" t="s">
        <v>794</v>
      </c>
      <c r="E519" s="454">
        <v>200</v>
      </c>
      <c r="F519" s="160">
        <f>F520</f>
        <v>38579.1</v>
      </c>
      <c r="G519" s="160"/>
      <c r="H519" s="160">
        <f t="shared" si="127"/>
        <v>40122.300000000003</v>
      </c>
      <c r="I519" s="160"/>
      <c r="J519" s="160">
        <f t="shared" si="127"/>
        <v>41727.300000000003</v>
      </c>
      <c r="K519" s="160"/>
      <c r="L519" s="521"/>
      <c r="N519" s="521"/>
      <c r="O519" s="521"/>
    </row>
    <row r="520" spans="1:15" s="519" customFormat="1" ht="31.5" x14ac:dyDescent="0.25">
      <c r="A520" s="479" t="s">
        <v>52</v>
      </c>
      <c r="B520" s="453" t="s">
        <v>5</v>
      </c>
      <c r="C520" s="453" t="s">
        <v>7</v>
      </c>
      <c r="D520" s="555" t="s">
        <v>794</v>
      </c>
      <c r="E520" s="454">
        <v>240</v>
      </c>
      <c r="F520" s="160">
        <f>'ведом. 2025-2027'!AD932</f>
        <v>38579.1</v>
      </c>
      <c r="G520" s="524"/>
      <c r="H520" s="160">
        <f>'ведом. 2025-2027'!AE932</f>
        <v>40122.300000000003</v>
      </c>
      <c r="I520" s="160"/>
      <c r="J520" s="160">
        <f>'ведом. 2025-2027'!AF932</f>
        <v>41727.300000000003</v>
      </c>
      <c r="K520" s="160"/>
      <c r="L520" s="521"/>
      <c r="N520" s="521"/>
      <c r="O520" s="521"/>
    </row>
    <row r="521" spans="1:15" s="138" customFormat="1" x14ac:dyDescent="0.25">
      <c r="A521" s="375" t="s">
        <v>27</v>
      </c>
      <c r="B521" s="191" t="s">
        <v>5</v>
      </c>
      <c r="C521" s="4" t="s">
        <v>5</v>
      </c>
      <c r="D521" s="26"/>
      <c r="E521" s="325"/>
      <c r="F521" s="159">
        <f>F528+F522</f>
        <v>30952.800000000003</v>
      </c>
      <c r="G521" s="440">
        <f t="shared" ref="G521:K521" si="128">G528+G522</f>
        <v>1612</v>
      </c>
      <c r="H521" s="522">
        <f t="shared" si="128"/>
        <v>30209.8</v>
      </c>
      <c r="I521" s="522">
        <f t="shared" si="128"/>
        <v>1614</v>
      </c>
      <c r="J521" s="522">
        <f t="shared" si="128"/>
        <v>30215.399999999998</v>
      </c>
      <c r="K521" s="522">
        <f t="shared" si="128"/>
        <v>1616</v>
      </c>
      <c r="L521" s="154"/>
      <c r="N521" s="154"/>
      <c r="O521" s="154"/>
    </row>
    <row r="522" spans="1:15" s="438" customFormat="1" x14ac:dyDescent="0.25">
      <c r="A522" s="457" t="s">
        <v>186</v>
      </c>
      <c r="B522" s="453" t="s">
        <v>5</v>
      </c>
      <c r="C522" s="454" t="s">
        <v>5</v>
      </c>
      <c r="D522" s="458" t="s">
        <v>112</v>
      </c>
      <c r="E522" s="456"/>
      <c r="F522" s="440">
        <f>F523</f>
        <v>124.39999999999999</v>
      </c>
      <c r="G522" s="440"/>
      <c r="H522" s="522">
        <f t="shared" ref="H522:J526" si="129">H523</f>
        <v>87.9</v>
      </c>
      <c r="I522" s="522"/>
      <c r="J522" s="522">
        <f t="shared" si="129"/>
        <v>91.5</v>
      </c>
      <c r="K522" s="522"/>
      <c r="L522" s="154"/>
      <c r="N522" s="154"/>
      <c r="O522" s="154"/>
    </row>
    <row r="523" spans="1:15" s="438" customFormat="1" x14ac:dyDescent="0.25">
      <c r="A523" s="457" t="s">
        <v>189</v>
      </c>
      <c r="B523" s="453" t="s">
        <v>5</v>
      </c>
      <c r="C523" s="454" t="s">
        <v>5</v>
      </c>
      <c r="D523" s="458" t="s">
        <v>190</v>
      </c>
      <c r="E523" s="456"/>
      <c r="F523" s="440">
        <f>F524</f>
        <v>124.39999999999999</v>
      </c>
      <c r="G523" s="440"/>
      <c r="H523" s="522">
        <f t="shared" si="129"/>
        <v>87.9</v>
      </c>
      <c r="I523" s="522"/>
      <c r="J523" s="522">
        <f t="shared" si="129"/>
        <v>91.5</v>
      </c>
      <c r="K523" s="522"/>
      <c r="L523" s="154"/>
      <c r="N523" s="154"/>
      <c r="O523" s="154"/>
    </row>
    <row r="524" spans="1:15" s="438" customFormat="1" ht="31.5" x14ac:dyDescent="0.25">
      <c r="A524" s="451" t="s">
        <v>534</v>
      </c>
      <c r="B524" s="453" t="s">
        <v>5</v>
      </c>
      <c r="C524" s="454" t="s">
        <v>5</v>
      </c>
      <c r="D524" s="464" t="s">
        <v>535</v>
      </c>
      <c r="E524" s="460"/>
      <c r="F524" s="440">
        <f>F525</f>
        <v>124.39999999999999</v>
      </c>
      <c r="G524" s="440"/>
      <c r="H524" s="522">
        <f t="shared" si="129"/>
        <v>87.9</v>
      </c>
      <c r="I524" s="522"/>
      <c r="J524" s="522">
        <f t="shared" si="129"/>
        <v>91.5</v>
      </c>
      <c r="K524" s="522"/>
      <c r="L524" s="154"/>
      <c r="N524" s="154"/>
      <c r="O524" s="154"/>
    </row>
    <row r="525" spans="1:15" s="438" customFormat="1" ht="78.75" x14ac:dyDescent="0.25">
      <c r="A525" s="451" t="s">
        <v>406</v>
      </c>
      <c r="B525" s="453" t="s">
        <v>5</v>
      </c>
      <c r="C525" s="454" t="s">
        <v>5</v>
      </c>
      <c r="D525" s="458" t="s">
        <v>536</v>
      </c>
      <c r="E525" s="460"/>
      <c r="F525" s="440">
        <f>F526</f>
        <v>124.39999999999999</v>
      </c>
      <c r="G525" s="440"/>
      <c r="H525" s="522">
        <f t="shared" si="129"/>
        <v>87.9</v>
      </c>
      <c r="I525" s="522"/>
      <c r="J525" s="522">
        <f t="shared" si="129"/>
        <v>91.5</v>
      </c>
      <c r="K525" s="522"/>
      <c r="L525" s="154"/>
      <c r="N525" s="154"/>
      <c r="O525" s="154"/>
    </row>
    <row r="526" spans="1:15" s="438" customFormat="1" x14ac:dyDescent="0.25">
      <c r="A526" s="451" t="s">
        <v>120</v>
      </c>
      <c r="B526" s="453" t="s">
        <v>5</v>
      </c>
      <c r="C526" s="454" t="s">
        <v>5</v>
      </c>
      <c r="D526" s="458" t="s">
        <v>536</v>
      </c>
      <c r="E526" s="460">
        <v>200</v>
      </c>
      <c r="F526" s="440">
        <f>F527</f>
        <v>124.39999999999999</v>
      </c>
      <c r="G526" s="440"/>
      <c r="H526" s="522">
        <f t="shared" si="129"/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ht="31.5" x14ac:dyDescent="0.25">
      <c r="A527" s="451" t="s">
        <v>52</v>
      </c>
      <c r="B527" s="453" t="s">
        <v>5</v>
      </c>
      <c r="C527" s="454" t="s">
        <v>5</v>
      </c>
      <c r="D527" s="458" t="s">
        <v>536</v>
      </c>
      <c r="E527" s="460">
        <v>240</v>
      </c>
      <c r="F527" s="440">
        <f>'ведом. 2025-2027'!AD939</f>
        <v>124.39999999999999</v>
      </c>
      <c r="G527" s="306"/>
      <c r="H527" s="522">
        <f>'ведом. 2025-2027'!AE939</f>
        <v>87.9</v>
      </c>
      <c r="I527" s="522"/>
      <c r="J527" s="522">
        <f>'ведом. 2025-2027'!AF939</f>
        <v>91.5</v>
      </c>
      <c r="K527" s="522"/>
      <c r="L527" s="154"/>
      <c r="N527" s="154"/>
      <c r="O527" s="154"/>
    </row>
    <row r="528" spans="1:15" s="138" customFormat="1" x14ac:dyDescent="0.25">
      <c r="A528" s="255" t="s">
        <v>242</v>
      </c>
      <c r="B528" s="191" t="s">
        <v>5</v>
      </c>
      <c r="C528" s="4" t="s">
        <v>5</v>
      </c>
      <c r="D528" s="156" t="s">
        <v>243</v>
      </c>
      <c r="E528" s="326"/>
      <c r="F528" s="159">
        <f t="shared" ref="F528:K528" si="130">F529+F536</f>
        <v>30828.400000000001</v>
      </c>
      <c r="G528" s="306">
        <f t="shared" si="130"/>
        <v>1612</v>
      </c>
      <c r="H528" s="522">
        <f t="shared" si="130"/>
        <v>30121.899999999998</v>
      </c>
      <c r="I528" s="522">
        <f t="shared" si="130"/>
        <v>1614</v>
      </c>
      <c r="J528" s="522">
        <f t="shared" si="130"/>
        <v>30123.899999999998</v>
      </c>
      <c r="K528" s="522">
        <f t="shared" si="130"/>
        <v>1616</v>
      </c>
      <c r="L528" s="154"/>
      <c r="N528" s="154"/>
      <c r="O528" s="154"/>
    </row>
    <row r="529" spans="1:15" s="177" customFormat="1" ht="31.5" x14ac:dyDescent="0.25">
      <c r="A529" s="255" t="s">
        <v>540</v>
      </c>
      <c r="B529" s="191" t="s">
        <v>5</v>
      </c>
      <c r="C529" s="4" t="s">
        <v>5</v>
      </c>
      <c r="D529" s="156" t="s">
        <v>244</v>
      </c>
      <c r="E529" s="326"/>
      <c r="F529" s="159">
        <f>F530</f>
        <v>1612</v>
      </c>
      <c r="G529" s="306">
        <f t="shared" ref="G529:K530" si="131">G530</f>
        <v>1612</v>
      </c>
      <c r="H529" s="522">
        <f t="shared" si="131"/>
        <v>1614</v>
      </c>
      <c r="I529" s="522">
        <f t="shared" si="131"/>
        <v>1614</v>
      </c>
      <c r="J529" s="522">
        <f t="shared" si="131"/>
        <v>1616</v>
      </c>
      <c r="K529" s="522">
        <f t="shared" si="131"/>
        <v>1616</v>
      </c>
      <c r="L529" s="154"/>
      <c r="N529" s="154"/>
      <c r="O529" s="154"/>
    </row>
    <row r="530" spans="1:15" s="177" customFormat="1" ht="31.5" x14ac:dyDescent="0.25">
      <c r="A530" s="257" t="s">
        <v>345</v>
      </c>
      <c r="B530" s="191" t="s">
        <v>5</v>
      </c>
      <c r="C530" s="4" t="s">
        <v>5</v>
      </c>
      <c r="D530" s="156" t="s">
        <v>245</v>
      </c>
      <c r="E530" s="326"/>
      <c r="F530" s="159">
        <f>F531</f>
        <v>1612</v>
      </c>
      <c r="G530" s="306">
        <f t="shared" si="131"/>
        <v>1612</v>
      </c>
      <c r="H530" s="522">
        <f t="shared" si="131"/>
        <v>1614</v>
      </c>
      <c r="I530" s="522">
        <f t="shared" si="131"/>
        <v>1614</v>
      </c>
      <c r="J530" s="522">
        <f t="shared" si="131"/>
        <v>1616</v>
      </c>
      <c r="K530" s="522">
        <f t="shared" si="131"/>
        <v>1616</v>
      </c>
      <c r="L530" s="154"/>
      <c r="N530" s="154"/>
      <c r="O530" s="154"/>
    </row>
    <row r="531" spans="1:15" s="177" customFormat="1" ht="31.5" x14ac:dyDescent="0.25">
      <c r="A531" s="273" t="s">
        <v>328</v>
      </c>
      <c r="B531" s="191" t="s">
        <v>5</v>
      </c>
      <c r="C531" s="4" t="s">
        <v>5</v>
      </c>
      <c r="D531" s="156" t="s">
        <v>543</v>
      </c>
      <c r="E531" s="326"/>
      <c r="F531" s="159">
        <f t="shared" ref="F531:K531" si="132">F532+F534</f>
        <v>1612</v>
      </c>
      <c r="G531" s="306">
        <f t="shared" si="132"/>
        <v>1612</v>
      </c>
      <c r="H531" s="522">
        <f t="shared" si="132"/>
        <v>1614</v>
      </c>
      <c r="I531" s="522">
        <f t="shared" si="132"/>
        <v>1614</v>
      </c>
      <c r="J531" s="522">
        <f t="shared" si="132"/>
        <v>1616</v>
      </c>
      <c r="K531" s="522">
        <f t="shared" si="132"/>
        <v>1616</v>
      </c>
      <c r="L531" s="154"/>
      <c r="N531" s="154"/>
      <c r="O531" s="154"/>
    </row>
    <row r="532" spans="1:15" s="177" customFormat="1" ht="47.25" x14ac:dyDescent="0.25">
      <c r="A532" s="273" t="s">
        <v>41</v>
      </c>
      <c r="B532" s="191" t="s">
        <v>5</v>
      </c>
      <c r="C532" s="4" t="s">
        <v>5</v>
      </c>
      <c r="D532" s="156" t="s">
        <v>543</v>
      </c>
      <c r="E532" s="326">
        <v>100</v>
      </c>
      <c r="F532" s="159">
        <f t="shared" ref="F532:K532" si="133">F533</f>
        <v>1541</v>
      </c>
      <c r="G532" s="306">
        <f t="shared" si="133"/>
        <v>1541</v>
      </c>
      <c r="H532" s="522">
        <f t="shared" si="133"/>
        <v>1541</v>
      </c>
      <c r="I532" s="522">
        <f t="shared" si="133"/>
        <v>1541</v>
      </c>
      <c r="J532" s="522">
        <f t="shared" si="133"/>
        <v>1541</v>
      </c>
      <c r="K532" s="522">
        <f t="shared" si="133"/>
        <v>1541</v>
      </c>
      <c r="L532" s="154"/>
      <c r="N532" s="154"/>
      <c r="O532" s="154"/>
    </row>
    <row r="533" spans="1:15" s="177" customFormat="1" x14ac:dyDescent="0.25">
      <c r="A533" s="273" t="s">
        <v>96</v>
      </c>
      <c r="B533" s="191" t="s">
        <v>5</v>
      </c>
      <c r="C533" s="4" t="s">
        <v>5</v>
      </c>
      <c r="D533" s="156" t="s">
        <v>543</v>
      </c>
      <c r="E533" s="326">
        <v>120</v>
      </c>
      <c r="F533" s="159">
        <f>'ведом. 2025-2027'!AD945</f>
        <v>1541</v>
      </c>
      <c r="G533" s="306">
        <f>F533</f>
        <v>1541</v>
      </c>
      <c r="H533" s="522">
        <f>'ведом. 2025-2027'!AE945</f>
        <v>1541</v>
      </c>
      <c r="I533" s="522">
        <f>'ведом. 2025-2027'!AF945</f>
        <v>1541</v>
      </c>
      <c r="J533" s="522">
        <f>'ведом. 2025-2027'!AF945</f>
        <v>1541</v>
      </c>
      <c r="K533" s="522">
        <f>J533</f>
        <v>1541</v>
      </c>
      <c r="L533" s="154"/>
      <c r="N533" s="154"/>
      <c r="O533" s="154"/>
    </row>
    <row r="534" spans="1:15" s="177" customFormat="1" x14ac:dyDescent="0.25">
      <c r="A534" s="273" t="s">
        <v>120</v>
      </c>
      <c r="B534" s="191" t="s">
        <v>5</v>
      </c>
      <c r="C534" s="4" t="s">
        <v>5</v>
      </c>
      <c r="D534" s="156" t="s">
        <v>543</v>
      </c>
      <c r="E534" s="326">
        <v>200</v>
      </c>
      <c r="F534" s="159">
        <f t="shared" ref="F534:K534" si="134">F535</f>
        <v>71</v>
      </c>
      <c r="G534" s="306">
        <f t="shared" si="134"/>
        <v>71</v>
      </c>
      <c r="H534" s="522">
        <f t="shared" si="134"/>
        <v>73</v>
      </c>
      <c r="I534" s="522">
        <f t="shared" si="134"/>
        <v>73</v>
      </c>
      <c r="J534" s="522">
        <f t="shared" si="134"/>
        <v>75</v>
      </c>
      <c r="K534" s="522">
        <f t="shared" si="134"/>
        <v>75</v>
      </c>
      <c r="L534" s="154"/>
      <c r="N534" s="154"/>
      <c r="O534" s="154"/>
    </row>
    <row r="535" spans="1:15" s="177" customFormat="1" ht="31.5" x14ac:dyDescent="0.25">
      <c r="A535" s="273" t="s">
        <v>52</v>
      </c>
      <c r="B535" s="191" t="s">
        <v>5</v>
      </c>
      <c r="C535" s="4" t="s">
        <v>5</v>
      </c>
      <c r="D535" s="156" t="s">
        <v>543</v>
      </c>
      <c r="E535" s="326">
        <v>240</v>
      </c>
      <c r="F535" s="159">
        <f>'ведом. 2025-2027'!AD947</f>
        <v>71</v>
      </c>
      <c r="G535" s="306">
        <f>F535</f>
        <v>71</v>
      </c>
      <c r="H535" s="522">
        <f>'ведом. 2025-2027'!AE947</f>
        <v>73</v>
      </c>
      <c r="I535" s="522">
        <f>H535</f>
        <v>73</v>
      </c>
      <c r="J535" s="522">
        <f>'ведом. 2025-2027'!AF947</f>
        <v>75</v>
      </c>
      <c r="K535" s="522">
        <f>J535</f>
        <v>75</v>
      </c>
      <c r="L535" s="154"/>
      <c r="N535" s="154"/>
      <c r="O535" s="154"/>
    </row>
    <row r="536" spans="1:15" s="138" customFormat="1" x14ac:dyDescent="0.25">
      <c r="A536" s="255" t="s">
        <v>189</v>
      </c>
      <c r="B536" s="191" t="s">
        <v>5</v>
      </c>
      <c r="C536" s="4" t="s">
        <v>5</v>
      </c>
      <c r="D536" s="156" t="s">
        <v>320</v>
      </c>
      <c r="E536" s="326"/>
      <c r="F536" s="159">
        <f t="shared" ref="F536:J537" si="135">F537</f>
        <v>29216.400000000001</v>
      </c>
      <c r="G536" s="306"/>
      <c r="H536" s="522">
        <f t="shared" si="135"/>
        <v>28507.899999999998</v>
      </c>
      <c r="I536" s="522"/>
      <c r="J536" s="522">
        <f t="shared" si="135"/>
        <v>28507.899999999998</v>
      </c>
      <c r="K536" s="522"/>
      <c r="L536" s="154"/>
      <c r="N536" s="154"/>
      <c r="O536" s="154"/>
    </row>
    <row r="537" spans="1:15" s="138" customFormat="1" ht="31.5" x14ac:dyDescent="0.25">
      <c r="A537" s="255" t="s">
        <v>191</v>
      </c>
      <c r="B537" s="191" t="s">
        <v>5</v>
      </c>
      <c r="C537" s="4" t="s">
        <v>5</v>
      </c>
      <c r="D537" s="156" t="s">
        <v>322</v>
      </c>
      <c r="E537" s="326"/>
      <c r="F537" s="159">
        <f>F538</f>
        <v>29216.400000000001</v>
      </c>
      <c r="G537" s="306"/>
      <c r="H537" s="522">
        <f t="shared" si="135"/>
        <v>28507.899999999998</v>
      </c>
      <c r="I537" s="522"/>
      <c r="J537" s="522">
        <f t="shared" si="135"/>
        <v>28507.899999999998</v>
      </c>
      <c r="K537" s="522"/>
      <c r="L537" s="154"/>
      <c r="N537" s="154"/>
      <c r="O537" s="154"/>
    </row>
    <row r="538" spans="1:15" s="138" customFormat="1" x14ac:dyDescent="0.25">
      <c r="A538" s="256" t="s">
        <v>205</v>
      </c>
      <c r="B538" s="191" t="s">
        <v>5</v>
      </c>
      <c r="C538" s="4" t="s">
        <v>5</v>
      </c>
      <c r="D538" s="156" t="s">
        <v>544</v>
      </c>
      <c r="E538" s="326"/>
      <c r="F538" s="159">
        <f>F539+F544+F547</f>
        <v>29216.400000000001</v>
      </c>
      <c r="G538" s="306"/>
      <c r="H538" s="522">
        <f>H539+H544+H547</f>
        <v>28507.899999999998</v>
      </c>
      <c r="I538" s="522"/>
      <c r="J538" s="522">
        <f>J539+J544+J547</f>
        <v>28507.899999999998</v>
      </c>
      <c r="K538" s="522"/>
      <c r="L538" s="154"/>
      <c r="N538" s="154"/>
      <c r="O538" s="154"/>
    </row>
    <row r="539" spans="1:15" s="138" customFormat="1" ht="31.5" x14ac:dyDescent="0.25">
      <c r="A539" s="375" t="s">
        <v>206</v>
      </c>
      <c r="B539" s="191" t="s">
        <v>5</v>
      </c>
      <c r="C539" s="4" t="s">
        <v>5</v>
      </c>
      <c r="D539" s="156" t="s">
        <v>545</v>
      </c>
      <c r="E539" s="340"/>
      <c r="F539" s="159">
        <f>F540+F542</f>
        <v>2285.8999999999996</v>
      </c>
      <c r="G539" s="522"/>
      <c r="H539" s="522">
        <f t="shared" ref="H539:J539" si="136">H540+H542</f>
        <v>2325.6</v>
      </c>
      <c r="I539" s="522"/>
      <c r="J539" s="522">
        <f t="shared" si="136"/>
        <v>2325.6</v>
      </c>
      <c r="K539" s="522"/>
      <c r="L539" s="154"/>
      <c r="N539" s="154"/>
      <c r="O539" s="154"/>
    </row>
    <row r="540" spans="1:15" s="138" customFormat="1" x14ac:dyDescent="0.25">
      <c r="A540" s="375" t="s">
        <v>120</v>
      </c>
      <c r="B540" s="191" t="s">
        <v>5</v>
      </c>
      <c r="C540" s="4" t="s">
        <v>5</v>
      </c>
      <c r="D540" s="156" t="s">
        <v>545</v>
      </c>
      <c r="E540" s="326">
        <v>200</v>
      </c>
      <c r="F540" s="159">
        <f>F541</f>
        <v>2285.7999999999997</v>
      </c>
      <c r="G540" s="306"/>
      <c r="H540" s="522">
        <f>H541</f>
        <v>2325.6</v>
      </c>
      <c r="I540" s="522"/>
      <c r="J540" s="522">
        <f>J541</f>
        <v>2325.6</v>
      </c>
      <c r="K540" s="522"/>
      <c r="L540" s="154"/>
      <c r="N540" s="154"/>
      <c r="O540" s="154"/>
    </row>
    <row r="541" spans="1:15" s="138" customFormat="1" ht="31.5" x14ac:dyDescent="0.25">
      <c r="A541" s="375" t="s">
        <v>52</v>
      </c>
      <c r="B541" s="191" t="s">
        <v>5</v>
      </c>
      <c r="C541" s="4" t="s">
        <v>5</v>
      </c>
      <c r="D541" s="156" t="s">
        <v>545</v>
      </c>
      <c r="E541" s="326">
        <v>240</v>
      </c>
      <c r="F541" s="159">
        <f>'ведом. 2025-2027'!AD953</f>
        <v>2285.7999999999997</v>
      </c>
      <c r="G541" s="306"/>
      <c r="H541" s="522">
        <f>'ведом. 2025-2027'!AE953</f>
        <v>2325.6</v>
      </c>
      <c r="I541" s="522"/>
      <c r="J541" s="522">
        <f>'ведом. 2025-2027'!AF953</f>
        <v>2325.6</v>
      </c>
      <c r="K541" s="522"/>
      <c r="L541" s="154"/>
      <c r="N541" s="154"/>
      <c r="O541" s="154"/>
    </row>
    <row r="542" spans="1:15" s="519" customFormat="1" x14ac:dyDescent="0.25">
      <c r="A542" s="451" t="s">
        <v>42</v>
      </c>
      <c r="B542" s="191" t="s">
        <v>5</v>
      </c>
      <c r="C542" s="516" t="s">
        <v>5</v>
      </c>
      <c r="D542" s="156" t="s">
        <v>545</v>
      </c>
      <c r="E542" s="326">
        <v>800</v>
      </c>
      <c r="F542" s="522">
        <f>F543</f>
        <v>0.1</v>
      </c>
      <c r="G542" s="522"/>
      <c r="H542" s="522">
        <f t="shared" ref="H542:J542" si="137">H543</f>
        <v>0</v>
      </c>
      <c r="I542" s="522"/>
      <c r="J542" s="522">
        <f t="shared" si="137"/>
        <v>0</v>
      </c>
      <c r="K542" s="522"/>
      <c r="L542" s="521"/>
      <c r="N542" s="521"/>
      <c r="O542" s="521"/>
    </row>
    <row r="543" spans="1:15" s="519" customFormat="1" x14ac:dyDescent="0.25">
      <c r="A543" s="451" t="s">
        <v>57</v>
      </c>
      <c r="B543" s="191" t="s">
        <v>5</v>
      </c>
      <c r="C543" s="516" t="s">
        <v>5</v>
      </c>
      <c r="D543" s="156" t="s">
        <v>545</v>
      </c>
      <c r="E543" s="326">
        <v>850</v>
      </c>
      <c r="F543" s="522">
        <f>'ведом. 2025-2027'!AD955</f>
        <v>0.1</v>
      </c>
      <c r="G543" s="524"/>
      <c r="H543" s="522">
        <f>'ведом. 2025-2027'!AE955</f>
        <v>0</v>
      </c>
      <c r="I543" s="522"/>
      <c r="J543" s="522">
        <f>'ведом. 2025-2027'!AF955</f>
        <v>0</v>
      </c>
      <c r="K543" s="522"/>
      <c r="L543" s="521"/>
      <c r="N543" s="521"/>
      <c r="O543" s="521"/>
    </row>
    <row r="544" spans="1:15" s="138" customFormat="1" ht="31.5" x14ac:dyDescent="0.25">
      <c r="A544" s="375" t="s">
        <v>207</v>
      </c>
      <c r="B544" s="191" t="s">
        <v>5</v>
      </c>
      <c r="C544" s="4" t="s">
        <v>5</v>
      </c>
      <c r="D544" s="156" t="s">
        <v>546</v>
      </c>
      <c r="E544" s="340"/>
      <c r="F544" s="159">
        <f>F545</f>
        <v>17192.5</v>
      </c>
      <c r="G544" s="306"/>
      <c r="H544" s="522">
        <f>H545</f>
        <v>16444.3</v>
      </c>
      <c r="I544" s="522"/>
      <c r="J544" s="522">
        <f>J545</f>
        <v>16444.3</v>
      </c>
      <c r="K544" s="522"/>
      <c r="L544" s="154"/>
      <c r="N544" s="154"/>
      <c r="O544" s="154"/>
    </row>
    <row r="545" spans="1:24" s="138" customFormat="1" ht="47.25" x14ac:dyDescent="0.25">
      <c r="A545" s="375" t="s">
        <v>41</v>
      </c>
      <c r="B545" s="191" t="s">
        <v>5</v>
      </c>
      <c r="C545" s="4" t="s">
        <v>5</v>
      </c>
      <c r="D545" s="156" t="s">
        <v>546</v>
      </c>
      <c r="E545" s="326">
        <v>100</v>
      </c>
      <c r="F545" s="159">
        <f>F546</f>
        <v>17192.5</v>
      </c>
      <c r="G545" s="306"/>
      <c r="H545" s="522">
        <f>H546</f>
        <v>16444.3</v>
      </c>
      <c r="I545" s="522"/>
      <c r="J545" s="522">
        <f>J546</f>
        <v>16444.3</v>
      </c>
      <c r="K545" s="522"/>
      <c r="L545" s="154"/>
      <c r="N545" s="154"/>
      <c r="O545" s="154"/>
    </row>
    <row r="546" spans="1:24" s="138" customFormat="1" x14ac:dyDescent="0.25">
      <c r="A546" s="375" t="s">
        <v>96</v>
      </c>
      <c r="B546" s="191" t="s">
        <v>5</v>
      </c>
      <c r="C546" s="4" t="s">
        <v>5</v>
      </c>
      <c r="D546" s="156" t="s">
        <v>546</v>
      </c>
      <c r="E546" s="326">
        <v>120</v>
      </c>
      <c r="F546" s="159">
        <f>'ведом. 2025-2027'!AD958</f>
        <v>17192.5</v>
      </c>
      <c r="G546" s="306"/>
      <c r="H546" s="522">
        <f>'ведом. 2025-2027'!AE958</f>
        <v>16444.3</v>
      </c>
      <c r="I546" s="522"/>
      <c r="J546" s="522">
        <f>'ведом. 2025-2027'!AF958</f>
        <v>16444.3</v>
      </c>
      <c r="K546" s="522"/>
      <c r="L546" s="154"/>
      <c r="N546" s="154"/>
      <c r="O546" s="154"/>
    </row>
    <row r="547" spans="1:24" s="138" customFormat="1" ht="31.5" x14ac:dyDescent="0.25">
      <c r="A547" s="375" t="s">
        <v>208</v>
      </c>
      <c r="B547" s="191" t="s">
        <v>5</v>
      </c>
      <c r="C547" s="4" t="s">
        <v>5</v>
      </c>
      <c r="D547" s="156" t="s">
        <v>547</v>
      </c>
      <c r="E547" s="340"/>
      <c r="F547" s="159">
        <f>F548</f>
        <v>9738</v>
      </c>
      <c r="G547" s="306"/>
      <c r="H547" s="522">
        <f>H548</f>
        <v>9738</v>
      </c>
      <c r="I547" s="522"/>
      <c r="J547" s="522">
        <f>J548</f>
        <v>9738</v>
      </c>
      <c r="K547" s="522"/>
      <c r="L547" s="154"/>
      <c r="N547" s="154"/>
      <c r="O547" s="154"/>
    </row>
    <row r="548" spans="1:24" s="138" customFormat="1" ht="47.25" x14ac:dyDescent="0.25">
      <c r="A548" s="375" t="s">
        <v>41</v>
      </c>
      <c r="B548" s="191" t="s">
        <v>5</v>
      </c>
      <c r="C548" s="4" t="s">
        <v>5</v>
      </c>
      <c r="D548" s="156" t="s">
        <v>547</v>
      </c>
      <c r="E548" s="326">
        <v>100</v>
      </c>
      <c r="F548" s="159">
        <f>F549</f>
        <v>9738</v>
      </c>
      <c r="G548" s="306"/>
      <c r="H548" s="522">
        <f>H549</f>
        <v>9738</v>
      </c>
      <c r="I548" s="522"/>
      <c r="J548" s="522">
        <f>J549</f>
        <v>9738</v>
      </c>
      <c r="K548" s="522"/>
      <c r="L548" s="154"/>
      <c r="N548" s="154"/>
      <c r="O548" s="154"/>
    </row>
    <row r="549" spans="1:24" s="155" customFormat="1" x14ac:dyDescent="0.25">
      <c r="A549" s="375" t="s">
        <v>96</v>
      </c>
      <c r="B549" s="191" t="s">
        <v>5</v>
      </c>
      <c r="C549" s="4" t="s">
        <v>5</v>
      </c>
      <c r="D549" s="156" t="s">
        <v>547</v>
      </c>
      <c r="E549" s="326">
        <v>120</v>
      </c>
      <c r="F549" s="159">
        <f>'ведом. 2025-2027'!AD961</f>
        <v>9738</v>
      </c>
      <c r="G549" s="306"/>
      <c r="H549" s="522">
        <f>'ведом. 2025-2027'!AE961</f>
        <v>9738</v>
      </c>
      <c r="I549" s="522"/>
      <c r="J549" s="522">
        <f>'ведом. 2025-2027'!AF961</f>
        <v>9738</v>
      </c>
      <c r="K549" s="522"/>
      <c r="L549" s="154"/>
      <c r="N549" s="154"/>
      <c r="O549" s="154"/>
      <c r="R549" s="21"/>
      <c r="S549" s="207"/>
      <c r="T549" s="208"/>
      <c r="U549" s="208"/>
      <c r="V549" s="209"/>
      <c r="W549" s="209"/>
      <c r="X549" s="210"/>
    </row>
    <row r="550" spans="1:24" s="155" customFormat="1" x14ac:dyDescent="0.25">
      <c r="A550" s="254" t="s">
        <v>39</v>
      </c>
      <c r="B550" s="193" t="s">
        <v>95</v>
      </c>
      <c r="C550" s="4"/>
      <c r="D550" s="26"/>
      <c r="E550" s="326"/>
      <c r="F550" s="159">
        <f>F551+F561</f>
        <v>825104</v>
      </c>
      <c r="G550" s="522">
        <f>G551+G561</f>
        <v>816710.4</v>
      </c>
      <c r="H550" s="522">
        <f>H551+H561</f>
        <v>134</v>
      </c>
      <c r="I550" s="522"/>
      <c r="J550" s="522">
        <f>J551+J561</f>
        <v>134</v>
      </c>
      <c r="K550" s="522"/>
      <c r="L550" s="154"/>
      <c r="N550" s="154"/>
      <c r="O550" s="154"/>
      <c r="R550" s="21"/>
      <c r="S550" s="207"/>
      <c r="T550" s="208"/>
      <c r="U550" s="208"/>
      <c r="V550" s="209"/>
      <c r="W550" s="209"/>
      <c r="X550" s="210"/>
    </row>
    <row r="551" spans="1:24" s="155" customFormat="1" x14ac:dyDescent="0.25">
      <c r="A551" s="253" t="s">
        <v>92</v>
      </c>
      <c r="B551" s="15" t="s">
        <v>95</v>
      </c>
      <c r="C551" s="1" t="s">
        <v>30</v>
      </c>
      <c r="D551" s="26"/>
      <c r="E551" s="326"/>
      <c r="F551" s="159">
        <f t="shared" ref="F551:F559" si="138">F552</f>
        <v>824970</v>
      </c>
      <c r="G551" s="159">
        <f t="shared" ref="G551:H559" si="139">G552</f>
        <v>816710.4</v>
      </c>
      <c r="H551" s="522">
        <f t="shared" si="139"/>
        <v>0</v>
      </c>
      <c r="I551" s="522"/>
      <c r="J551" s="522">
        <f t="shared" ref="J551:J559" si="140">J552</f>
        <v>0</v>
      </c>
      <c r="K551" s="522"/>
      <c r="L551" s="154"/>
      <c r="N551" s="154"/>
      <c r="O551" s="154"/>
      <c r="R551" s="21"/>
      <c r="S551" s="207"/>
      <c r="T551" s="208"/>
      <c r="U551" s="208"/>
      <c r="V551" s="209"/>
      <c r="W551" s="209"/>
      <c r="X551" s="210"/>
    </row>
    <row r="552" spans="1:24" s="155" customFormat="1" ht="31.5" x14ac:dyDescent="0.25">
      <c r="A552" s="255" t="s">
        <v>597</v>
      </c>
      <c r="B552" s="15" t="s">
        <v>95</v>
      </c>
      <c r="C552" s="1" t="s">
        <v>30</v>
      </c>
      <c r="D552" s="409" t="s">
        <v>111</v>
      </c>
      <c r="E552" s="4"/>
      <c r="F552" s="159">
        <f>F553</f>
        <v>824970</v>
      </c>
      <c r="G552" s="522">
        <f t="shared" si="139"/>
        <v>816710.4</v>
      </c>
      <c r="H552" s="522">
        <f t="shared" si="139"/>
        <v>0</v>
      </c>
      <c r="I552" s="522"/>
      <c r="J552" s="522">
        <f t="shared" si="140"/>
        <v>0</v>
      </c>
      <c r="K552" s="522"/>
      <c r="L552" s="154"/>
      <c r="N552" s="154"/>
      <c r="O552" s="154"/>
      <c r="R552" s="21"/>
      <c r="S552" s="207"/>
      <c r="T552" s="208"/>
      <c r="U552" s="208"/>
      <c r="V552" s="209"/>
      <c r="W552" s="209"/>
      <c r="X552" s="210"/>
    </row>
    <row r="553" spans="1:24" s="155" customFormat="1" x14ac:dyDescent="0.25">
      <c r="A553" s="255" t="s">
        <v>589</v>
      </c>
      <c r="B553" s="15" t="s">
        <v>95</v>
      </c>
      <c r="C553" s="1" t="s">
        <v>30</v>
      </c>
      <c r="D553" s="409" t="s">
        <v>590</v>
      </c>
      <c r="E553" s="4"/>
      <c r="F553" s="159">
        <f>F554+F558</f>
        <v>824970</v>
      </c>
      <c r="G553" s="522">
        <f t="shared" ref="G553:J553" si="141">G554+G558</f>
        <v>816710.4</v>
      </c>
      <c r="H553" s="522">
        <f t="shared" si="141"/>
        <v>0</v>
      </c>
      <c r="I553" s="522"/>
      <c r="J553" s="522">
        <f t="shared" si="141"/>
        <v>0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ht="47.25" x14ac:dyDescent="0.25">
      <c r="A554" s="558" t="s">
        <v>760</v>
      </c>
      <c r="B554" s="474" t="s">
        <v>95</v>
      </c>
      <c r="C554" s="453" t="s">
        <v>30</v>
      </c>
      <c r="D554" s="542" t="s">
        <v>761</v>
      </c>
      <c r="E554" s="454"/>
      <c r="F554" s="522">
        <f>F555</f>
        <v>10</v>
      </c>
      <c r="G554" s="522"/>
      <c r="H554" s="522">
        <f t="shared" ref="H554:J556" si="142">H555</f>
        <v>0</v>
      </c>
      <c r="I554" s="522"/>
      <c r="J554" s="522">
        <f t="shared" si="142"/>
        <v>0</v>
      </c>
      <c r="K554" s="522"/>
      <c r="L554" s="521"/>
      <c r="N554" s="521"/>
      <c r="O554" s="521"/>
      <c r="R554" s="21"/>
      <c r="S554" s="207"/>
      <c r="T554" s="208"/>
      <c r="U554" s="208"/>
      <c r="V554" s="209"/>
      <c r="W554" s="209"/>
      <c r="X554" s="210"/>
    </row>
    <row r="555" spans="1:24" s="155" customFormat="1" ht="31.5" x14ac:dyDescent="0.25">
      <c r="A555" s="558" t="s">
        <v>758</v>
      </c>
      <c r="B555" s="474" t="s">
        <v>95</v>
      </c>
      <c r="C555" s="453" t="s">
        <v>30</v>
      </c>
      <c r="D555" s="542" t="s">
        <v>759</v>
      </c>
      <c r="E555" s="454"/>
      <c r="F555" s="522">
        <f>F556</f>
        <v>10</v>
      </c>
      <c r="G555" s="522"/>
      <c r="H555" s="522">
        <f t="shared" si="142"/>
        <v>0</v>
      </c>
      <c r="I555" s="522"/>
      <c r="J555" s="522">
        <f t="shared" si="142"/>
        <v>0</v>
      </c>
      <c r="K555" s="522"/>
      <c r="L555" s="521"/>
      <c r="N555" s="521"/>
      <c r="O555" s="521"/>
      <c r="R555" s="21"/>
      <c r="S555" s="207"/>
      <c r="T555" s="208"/>
      <c r="U555" s="208"/>
      <c r="V555" s="209"/>
      <c r="W555" s="209"/>
      <c r="X555" s="210"/>
    </row>
    <row r="556" spans="1:24" s="155" customFormat="1" x14ac:dyDescent="0.25">
      <c r="A556" s="479" t="s">
        <v>120</v>
      </c>
      <c r="B556" s="474" t="s">
        <v>95</v>
      </c>
      <c r="C556" s="453" t="s">
        <v>30</v>
      </c>
      <c r="D556" s="542" t="s">
        <v>759</v>
      </c>
      <c r="E556" s="454">
        <v>200</v>
      </c>
      <c r="F556" s="522">
        <f>F557</f>
        <v>10</v>
      </c>
      <c r="G556" s="522"/>
      <c r="H556" s="522">
        <f t="shared" si="142"/>
        <v>0</v>
      </c>
      <c r="I556" s="522"/>
      <c r="J556" s="522">
        <f t="shared" si="142"/>
        <v>0</v>
      </c>
      <c r="K556" s="522"/>
      <c r="L556" s="521"/>
      <c r="N556" s="521"/>
      <c r="O556" s="521"/>
      <c r="R556" s="21"/>
      <c r="S556" s="207"/>
      <c r="T556" s="208"/>
      <c r="U556" s="208"/>
      <c r="V556" s="209"/>
      <c r="W556" s="209"/>
      <c r="X556" s="210"/>
    </row>
    <row r="557" spans="1:24" s="155" customFormat="1" ht="16.5" customHeight="1" x14ac:dyDescent="0.25">
      <c r="A557" s="479" t="s">
        <v>52</v>
      </c>
      <c r="B557" s="474" t="s">
        <v>95</v>
      </c>
      <c r="C557" s="453" t="s">
        <v>30</v>
      </c>
      <c r="D557" s="542" t="s">
        <v>759</v>
      </c>
      <c r="E557" s="454">
        <v>240</v>
      </c>
      <c r="F557" s="522">
        <f>'ведом. 2025-2027'!AD969</f>
        <v>10</v>
      </c>
      <c r="G557" s="522"/>
      <c r="H557" s="522">
        <f>'ведом. 2025-2027'!AE969</f>
        <v>0</v>
      </c>
      <c r="I557" s="522"/>
      <c r="J557" s="522">
        <f>'ведом. 2025-2027'!AF969</f>
        <v>0</v>
      </c>
      <c r="K557" s="522"/>
      <c r="L557" s="521"/>
      <c r="N557" s="521"/>
      <c r="O557" s="521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62" t="s">
        <v>778</v>
      </c>
      <c r="B558" s="15" t="s">
        <v>95</v>
      </c>
      <c r="C558" s="1" t="s">
        <v>30</v>
      </c>
      <c r="D558" s="542" t="s">
        <v>779</v>
      </c>
      <c r="E558" s="185"/>
      <c r="F558" s="159">
        <f t="shared" si="138"/>
        <v>824960</v>
      </c>
      <c r="G558" s="159">
        <f t="shared" si="139"/>
        <v>816710.4</v>
      </c>
      <c r="H558" s="522">
        <f t="shared" si="139"/>
        <v>0</v>
      </c>
      <c r="I558" s="522"/>
      <c r="J558" s="522">
        <f t="shared" si="140"/>
        <v>0</v>
      </c>
      <c r="K558" s="522"/>
      <c r="L558" s="154"/>
      <c r="N558" s="154"/>
      <c r="O558" s="154"/>
      <c r="R558" s="21"/>
      <c r="S558" s="207"/>
      <c r="T558" s="208"/>
      <c r="U558" s="208"/>
      <c r="V558" s="209"/>
      <c r="W558" s="209"/>
      <c r="X558" s="210"/>
    </row>
    <row r="559" spans="1:24" s="155" customFormat="1" x14ac:dyDescent="0.25">
      <c r="A559" s="379" t="s">
        <v>153</v>
      </c>
      <c r="B559" s="15" t="s">
        <v>95</v>
      </c>
      <c r="C559" s="1" t="s">
        <v>30</v>
      </c>
      <c r="D559" s="542" t="s">
        <v>779</v>
      </c>
      <c r="E559" s="185" t="s">
        <v>154</v>
      </c>
      <c r="F559" s="159">
        <f t="shared" si="138"/>
        <v>824960</v>
      </c>
      <c r="G559" s="159">
        <f t="shared" si="139"/>
        <v>816710.4</v>
      </c>
      <c r="H559" s="522">
        <f t="shared" si="139"/>
        <v>0</v>
      </c>
      <c r="I559" s="522"/>
      <c r="J559" s="522">
        <f t="shared" si="140"/>
        <v>0</v>
      </c>
      <c r="K559" s="522"/>
      <c r="L559" s="154"/>
      <c r="N559" s="154"/>
      <c r="O559" s="154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253" t="s">
        <v>9</v>
      </c>
      <c r="B560" s="15" t="s">
        <v>95</v>
      </c>
      <c r="C560" s="1" t="s">
        <v>30</v>
      </c>
      <c r="D560" s="542" t="s">
        <v>779</v>
      </c>
      <c r="E560" s="185" t="s">
        <v>155</v>
      </c>
      <c r="F560" s="159">
        <f>'ведом. 2025-2027'!AD972</f>
        <v>824960</v>
      </c>
      <c r="G560" s="306">
        <v>816710.4</v>
      </c>
      <c r="H560" s="522">
        <f>'ведом. 2025-2027'!AE972</f>
        <v>0</v>
      </c>
      <c r="I560" s="522"/>
      <c r="J560" s="522">
        <f>'ведом. 2025-2027'!AF972</f>
        <v>0</v>
      </c>
      <c r="K560" s="522"/>
      <c r="L560" s="154"/>
      <c r="N560" s="154"/>
      <c r="O560" s="154"/>
      <c r="R560" s="21"/>
      <c r="S560" s="207"/>
      <c r="T560" s="208"/>
      <c r="U560" s="208"/>
      <c r="V560" s="209"/>
      <c r="W560" s="209"/>
      <c r="X560" s="210"/>
    </row>
    <row r="561" spans="1:24" s="155" customFormat="1" x14ac:dyDescent="0.25">
      <c r="A561" s="523" t="s">
        <v>692</v>
      </c>
      <c r="B561" s="15" t="s">
        <v>95</v>
      </c>
      <c r="C561" s="516" t="s">
        <v>5</v>
      </c>
      <c r="D561" s="291"/>
      <c r="E561" s="526"/>
      <c r="F561" s="522">
        <f t="shared" ref="F561:F566" si="143">F562</f>
        <v>134</v>
      </c>
      <c r="G561" s="522"/>
      <c r="H561" s="522">
        <f t="shared" ref="H561:J566" si="144">H562</f>
        <v>134</v>
      </c>
      <c r="I561" s="522"/>
      <c r="J561" s="522">
        <f t="shared" si="144"/>
        <v>134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x14ac:dyDescent="0.25">
      <c r="A562" s="523" t="s">
        <v>693</v>
      </c>
      <c r="B562" s="15" t="s">
        <v>95</v>
      </c>
      <c r="C562" s="516" t="s">
        <v>5</v>
      </c>
      <c r="D562" s="291" t="s">
        <v>694</v>
      </c>
      <c r="E562" s="526"/>
      <c r="F562" s="522">
        <f t="shared" si="143"/>
        <v>134</v>
      </c>
      <c r="G562" s="522"/>
      <c r="H562" s="522">
        <f t="shared" si="144"/>
        <v>134</v>
      </c>
      <c r="I562" s="522"/>
      <c r="J562" s="522">
        <f t="shared" si="144"/>
        <v>134</v>
      </c>
      <c r="K562" s="522"/>
      <c r="L562" s="521"/>
      <c r="N562" s="521"/>
      <c r="O562" s="521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523" t="s">
        <v>695</v>
      </c>
      <c r="B563" s="15" t="s">
        <v>95</v>
      </c>
      <c r="C563" s="516" t="s">
        <v>5</v>
      </c>
      <c r="D563" s="291" t="s">
        <v>696</v>
      </c>
      <c r="E563" s="526"/>
      <c r="F563" s="522">
        <f t="shared" si="143"/>
        <v>134</v>
      </c>
      <c r="G563" s="522"/>
      <c r="H563" s="522">
        <f t="shared" si="144"/>
        <v>134</v>
      </c>
      <c r="I563" s="522"/>
      <c r="J563" s="522">
        <f t="shared" si="144"/>
        <v>134</v>
      </c>
      <c r="K563" s="522"/>
      <c r="L563" s="521"/>
      <c r="N563" s="521"/>
      <c r="O563" s="521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523" t="s">
        <v>697</v>
      </c>
      <c r="B564" s="15" t="s">
        <v>95</v>
      </c>
      <c r="C564" s="516" t="s">
        <v>5</v>
      </c>
      <c r="D564" s="291" t="s">
        <v>698</v>
      </c>
      <c r="E564" s="526"/>
      <c r="F564" s="522">
        <f t="shared" si="143"/>
        <v>134</v>
      </c>
      <c r="G564" s="522"/>
      <c r="H564" s="522">
        <f t="shared" si="144"/>
        <v>134</v>
      </c>
      <c r="I564" s="522"/>
      <c r="J564" s="522">
        <f t="shared" si="144"/>
        <v>134</v>
      </c>
      <c r="K564" s="522"/>
      <c r="L564" s="521"/>
      <c r="N564" s="521"/>
      <c r="O564" s="521"/>
      <c r="R564" s="21"/>
      <c r="S564" s="207"/>
      <c r="T564" s="208"/>
      <c r="U564" s="208"/>
      <c r="V564" s="209"/>
      <c r="W564" s="209"/>
      <c r="X564" s="210"/>
    </row>
    <row r="565" spans="1:24" s="155" customFormat="1" ht="31.5" x14ac:dyDescent="0.25">
      <c r="A565" s="523" t="s">
        <v>753</v>
      </c>
      <c r="B565" s="15" t="s">
        <v>95</v>
      </c>
      <c r="C565" s="516" t="s">
        <v>5</v>
      </c>
      <c r="D565" s="291" t="s">
        <v>699</v>
      </c>
      <c r="E565" s="526"/>
      <c r="F565" s="522">
        <f t="shared" si="143"/>
        <v>134</v>
      </c>
      <c r="G565" s="522"/>
      <c r="H565" s="522">
        <f t="shared" si="144"/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ht="31.5" x14ac:dyDescent="0.25">
      <c r="A566" s="377" t="s">
        <v>60</v>
      </c>
      <c r="B566" s="15" t="s">
        <v>95</v>
      </c>
      <c r="C566" s="516" t="s">
        <v>5</v>
      </c>
      <c r="D566" s="291" t="s">
        <v>699</v>
      </c>
      <c r="E566" s="526">
        <v>600</v>
      </c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61</v>
      </c>
      <c r="B567" s="15" t="s">
        <v>95</v>
      </c>
      <c r="C567" s="516" t="s">
        <v>5</v>
      </c>
      <c r="D567" s="291" t="s">
        <v>699</v>
      </c>
      <c r="E567" s="526">
        <v>610</v>
      </c>
      <c r="F567" s="522">
        <f>'ведом. 2025-2027'!AD331</f>
        <v>134</v>
      </c>
      <c r="G567" s="524"/>
      <c r="H567" s="522">
        <f>'ведом. 2025-2027'!AE331</f>
        <v>134</v>
      </c>
      <c r="I567" s="522"/>
      <c r="J567" s="522">
        <f>'ведом. 2025-2027'!AF331</f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38" customFormat="1" x14ac:dyDescent="0.25">
      <c r="A568" s="384" t="s">
        <v>4</v>
      </c>
      <c r="B568" s="193" t="s">
        <v>8</v>
      </c>
      <c r="C568" s="183"/>
      <c r="D568" s="280"/>
      <c r="E568" s="330"/>
      <c r="F568" s="161">
        <f t="shared" ref="F568:K568" si="145">F569+F593+F656+F689+F713</f>
        <v>1573607.3000000005</v>
      </c>
      <c r="G568" s="347">
        <f t="shared" si="145"/>
        <v>890322.10000000009</v>
      </c>
      <c r="H568" s="161">
        <f t="shared" si="145"/>
        <v>1344677</v>
      </c>
      <c r="I568" s="161">
        <f t="shared" si="145"/>
        <v>881357.4</v>
      </c>
      <c r="J568" s="161">
        <f t="shared" si="145"/>
        <v>1341475.8</v>
      </c>
      <c r="K568" s="161">
        <f t="shared" si="145"/>
        <v>869933.4</v>
      </c>
      <c r="L568" s="154"/>
      <c r="N568" s="154"/>
      <c r="O568" s="154"/>
    </row>
    <row r="569" spans="1:24" s="138" customFormat="1" x14ac:dyDescent="0.25">
      <c r="A569" s="375" t="s">
        <v>19</v>
      </c>
      <c r="B569" s="191" t="s">
        <v>8</v>
      </c>
      <c r="C569" s="4" t="s">
        <v>29</v>
      </c>
      <c r="D569" s="156"/>
      <c r="E569" s="325"/>
      <c r="F569" s="159">
        <f t="shared" ref="F569:K570" si="146">F570</f>
        <v>479897.8</v>
      </c>
      <c r="G569" s="306">
        <f t="shared" si="146"/>
        <v>275915</v>
      </c>
      <c r="H569" s="522">
        <f t="shared" si="146"/>
        <v>461823.3</v>
      </c>
      <c r="I569" s="522">
        <f t="shared" si="146"/>
        <v>273752</v>
      </c>
      <c r="J569" s="522">
        <f t="shared" si="146"/>
        <v>467723.5</v>
      </c>
      <c r="K569" s="522">
        <f t="shared" si="146"/>
        <v>273752</v>
      </c>
      <c r="L569" s="154"/>
      <c r="N569" s="154"/>
      <c r="O569" s="154"/>
    </row>
    <row r="570" spans="1:24" s="177" customFormat="1" x14ac:dyDescent="0.25">
      <c r="A570" s="385" t="s">
        <v>262</v>
      </c>
      <c r="B570" s="196" t="s">
        <v>8</v>
      </c>
      <c r="C570" s="4" t="s">
        <v>29</v>
      </c>
      <c r="D570" s="156" t="s">
        <v>100</v>
      </c>
      <c r="E570" s="325"/>
      <c r="F570" s="159">
        <f t="shared" si="146"/>
        <v>479897.8</v>
      </c>
      <c r="G570" s="306">
        <f t="shared" si="146"/>
        <v>275915</v>
      </c>
      <c r="H570" s="522">
        <f t="shared" si="146"/>
        <v>461823.3</v>
      </c>
      <c r="I570" s="522">
        <f t="shared" si="146"/>
        <v>273752</v>
      </c>
      <c r="J570" s="522">
        <f t="shared" si="146"/>
        <v>467723.5</v>
      </c>
      <c r="K570" s="522">
        <f t="shared" si="146"/>
        <v>273752</v>
      </c>
      <c r="L570" s="154"/>
      <c r="N570" s="154"/>
      <c r="O570" s="154"/>
    </row>
    <row r="571" spans="1:24" s="138" customFormat="1" x14ac:dyDescent="0.25">
      <c r="A571" s="255" t="s">
        <v>265</v>
      </c>
      <c r="B571" s="196" t="s">
        <v>8</v>
      </c>
      <c r="C571" s="4" t="s">
        <v>29</v>
      </c>
      <c r="D571" s="156" t="s">
        <v>117</v>
      </c>
      <c r="E571" s="326"/>
      <c r="F571" s="159">
        <f>F572+F589</f>
        <v>479897.8</v>
      </c>
      <c r="G571" s="522">
        <f t="shared" ref="G571:K571" si="147">G572+G589</f>
        <v>275915</v>
      </c>
      <c r="H571" s="522">
        <f t="shared" si="147"/>
        <v>461823.3</v>
      </c>
      <c r="I571" s="522">
        <f t="shared" si="147"/>
        <v>273752</v>
      </c>
      <c r="J571" s="522">
        <f t="shared" si="147"/>
        <v>467723.5</v>
      </c>
      <c r="K571" s="522">
        <f t="shared" si="147"/>
        <v>273752</v>
      </c>
      <c r="L571" s="154"/>
      <c r="N571" s="154"/>
      <c r="O571" s="154"/>
    </row>
    <row r="572" spans="1:24" s="138" customFormat="1" ht="31.5" x14ac:dyDescent="0.25">
      <c r="A572" s="255" t="s">
        <v>448</v>
      </c>
      <c r="B572" s="196" t="s">
        <v>8</v>
      </c>
      <c r="C572" s="4" t="s">
        <v>29</v>
      </c>
      <c r="D572" s="156" t="s">
        <v>447</v>
      </c>
      <c r="E572" s="326"/>
      <c r="F572" s="159">
        <f>F573+F580+F583+F586</f>
        <v>477734.8</v>
      </c>
      <c r="G572" s="522">
        <f t="shared" ref="G572:K572" si="148">G573+G580+G583+G586</f>
        <v>273752</v>
      </c>
      <c r="H572" s="522">
        <f t="shared" si="148"/>
        <v>461823.3</v>
      </c>
      <c r="I572" s="522">
        <f t="shared" si="148"/>
        <v>273752</v>
      </c>
      <c r="J572" s="522">
        <f t="shared" si="148"/>
        <v>467723.5</v>
      </c>
      <c r="K572" s="522">
        <f t="shared" si="148"/>
        <v>273752</v>
      </c>
      <c r="L572" s="154"/>
      <c r="N572" s="154"/>
      <c r="O572" s="154"/>
    </row>
    <row r="573" spans="1:24" s="138" customFormat="1" ht="31.5" x14ac:dyDescent="0.25">
      <c r="A573" s="375" t="s">
        <v>264</v>
      </c>
      <c r="B573" s="196" t="s">
        <v>8</v>
      </c>
      <c r="C573" s="4" t="s">
        <v>29</v>
      </c>
      <c r="D573" s="156" t="s">
        <v>450</v>
      </c>
      <c r="E573" s="341"/>
      <c r="F573" s="159">
        <f>F574+F577</f>
        <v>203982.8</v>
      </c>
      <c r="G573" s="159"/>
      <c r="H573" s="522">
        <f>H574</f>
        <v>188071.3</v>
      </c>
      <c r="I573" s="522"/>
      <c r="J573" s="522">
        <f>J574</f>
        <v>193971.5</v>
      </c>
      <c r="K573" s="522"/>
      <c r="L573" s="154"/>
      <c r="N573" s="154"/>
      <c r="O573" s="154"/>
    </row>
    <row r="574" spans="1:24" s="138" customFormat="1" ht="31.5" x14ac:dyDescent="0.25">
      <c r="A574" s="375" t="s">
        <v>333</v>
      </c>
      <c r="B574" s="196" t="s">
        <v>8</v>
      </c>
      <c r="C574" s="4" t="s">
        <v>29</v>
      </c>
      <c r="D574" s="156" t="s">
        <v>451</v>
      </c>
      <c r="E574" s="326"/>
      <c r="F574" s="159">
        <f>F575</f>
        <v>184081.8</v>
      </c>
      <c r="G574" s="306"/>
      <c r="H574" s="522">
        <f>H575</f>
        <v>188071.3</v>
      </c>
      <c r="I574" s="522"/>
      <c r="J574" s="522">
        <f>J575</f>
        <v>193971.5</v>
      </c>
      <c r="K574" s="522"/>
      <c r="L574" s="154"/>
      <c r="N574" s="154"/>
      <c r="O574" s="154"/>
    </row>
    <row r="575" spans="1:24" s="138" customFormat="1" ht="31.5" x14ac:dyDescent="0.25">
      <c r="A575" s="375" t="s">
        <v>60</v>
      </c>
      <c r="B575" s="196" t="s">
        <v>8</v>
      </c>
      <c r="C575" s="4" t="s">
        <v>29</v>
      </c>
      <c r="D575" s="156" t="s">
        <v>451</v>
      </c>
      <c r="E575" s="326">
        <v>600</v>
      </c>
      <c r="F575" s="159">
        <f>F576</f>
        <v>184081.8</v>
      </c>
      <c r="G575" s="306"/>
      <c r="H575" s="522">
        <f>H576</f>
        <v>188071.3</v>
      </c>
      <c r="I575" s="522"/>
      <c r="J575" s="522">
        <f>J576</f>
        <v>193971.5</v>
      </c>
      <c r="K575" s="522"/>
      <c r="L575" s="154"/>
      <c r="N575" s="154"/>
      <c r="O575" s="154"/>
    </row>
    <row r="576" spans="1:24" s="138" customFormat="1" x14ac:dyDescent="0.25">
      <c r="A576" s="375" t="s">
        <v>61</v>
      </c>
      <c r="B576" s="191" t="s">
        <v>8</v>
      </c>
      <c r="C576" s="4" t="s">
        <v>29</v>
      </c>
      <c r="D576" s="156" t="s">
        <v>451</v>
      </c>
      <c r="E576" s="326">
        <v>610</v>
      </c>
      <c r="F576" s="159">
        <f>'ведом. 2025-2027'!AD640</f>
        <v>184081.8</v>
      </c>
      <c r="G576" s="306"/>
      <c r="H576" s="522">
        <f>'ведом. 2025-2027'!AE640</f>
        <v>188071.3</v>
      </c>
      <c r="I576" s="522"/>
      <c r="J576" s="522">
        <f>'ведом. 2025-2027'!AF640</f>
        <v>193971.5</v>
      </c>
      <c r="K576" s="522"/>
      <c r="L576" s="154"/>
      <c r="N576" s="154"/>
      <c r="O576" s="154"/>
    </row>
    <row r="577" spans="1:15" s="519" customFormat="1" ht="47.25" x14ac:dyDescent="0.25">
      <c r="A577" s="451" t="s">
        <v>728</v>
      </c>
      <c r="B577" s="477" t="s">
        <v>8</v>
      </c>
      <c r="C577" s="453" t="s">
        <v>29</v>
      </c>
      <c r="D577" s="542" t="s">
        <v>823</v>
      </c>
      <c r="E577" s="454"/>
      <c r="F577" s="522">
        <f>F578</f>
        <v>19901</v>
      </c>
      <c r="G577" s="522"/>
      <c r="H577" s="522">
        <f t="shared" ref="H577:J578" si="149">H578</f>
        <v>0</v>
      </c>
      <c r="I577" s="522"/>
      <c r="J577" s="522">
        <f t="shared" si="149"/>
        <v>0</v>
      </c>
      <c r="K577" s="522"/>
      <c r="L577" s="521"/>
      <c r="N577" s="521"/>
      <c r="O577" s="521"/>
    </row>
    <row r="578" spans="1:15" s="519" customFormat="1" ht="31.5" x14ac:dyDescent="0.25">
      <c r="A578" s="451" t="s">
        <v>60</v>
      </c>
      <c r="B578" s="477" t="s">
        <v>8</v>
      </c>
      <c r="C578" s="453" t="s">
        <v>29</v>
      </c>
      <c r="D578" s="542" t="s">
        <v>823</v>
      </c>
      <c r="E578" s="454">
        <v>600</v>
      </c>
      <c r="F578" s="522">
        <f>F579</f>
        <v>19901</v>
      </c>
      <c r="G578" s="522"/>
      <c r="H578" s="522">
        <f t="shared" si="149"/>
        <v>0</v>
      </c>
      <c r="I578" s="522"/>
      <c r="J578" s="522">
        <f t="shared" si="149"/>
        <v>0</v>
      </c>
      <c r="K578" s="522"/>
      <c r="L578" s="521"/>
      <c r="N578" s="521"/>
      <c r="O578" s="521"/>
    </row>
    <row r="579" spans="1:15" s="519" customFormat="1" x14ac:dyDescent="0.25">
      <c r="A579" s="451" t="s">
        <v>61</v>
      </c>
      <c r="B579" s="453" t="s">
        <v>8</v>
      </c>
      <c r="C579" s="453" t="s">
        <v>29</v>
      </c>
      <c r="D579" s="542" t="s">
        <v>823</v>
      </c>
      <c r="E579" s="454">
        <v>610</v>
      </c>
      <c r="F579" s="522">
        <f>'ведом. 2025-2027'!AD643</f>
        <v>19901</v>
      </c>
      <c r="G579" s="524"/>
      <c r="H579" s="522">
        <f>'ведом. 2025-2027'!AE643</f>
        <v>0</v>
      </c>
      <c r="I579" s="522"/>
      <c r="J579" s="522">
        <f>'ведом. 2025-2027'!AF643</f>
        <v>0</v>
      </c>
      <c r="K579" s="522"/>
      <c r="L579" s="521"/>
      <c r="N579" s="521"/>
      <c r="O579" s="521"/>
    </row>
    <row r="580" spans="1:15" s="138" customFormat="1" ht="141.75" x14ac:dyDescent="0.25">
      <c r="A580" s="256" t="s">
        <v>400</v>
      </c>
      <c r="B580" s="192" t="s">
        <v>8</v>
      </c>
      <c r="C580" s="186" t="s">
        <v>29</v>
      </c>
      <c r="D580" s="156" t="s">
        <v>471</v>
      </c>
      <c r="E580" s="341"/>
      <c r="F580" s="159">
        <f t="shared" ref="F580:K581" si="150">F581</f>
        <v>249569</v>
      </c>
      <c r="G580" s="306">
        <f t="shared" si="150"/>
        <v>249569</v>
      </c>
      <c r="H580" s="522">
        <f t="shared" si="150"/>
        <v>249569</v>
      </c>
      <c r="I580" s="522">
        <f t="shared" si="150"/>
        <v>249569</v>
      </c>
      <c r="J580" s="522">
        <f t="shared" si="150"/>
        <v>249569</v>
      </c>
      <c r="K580" s="522">
        <f t="shared" si="150"/>
        <v>249569</v>
      </c>
      <c r="L580" s="154"/>
      <c r="N580" s="154"/>
      <c r="O580" s="154"/>
    </row>
    <row r="581" spans="1:15" s="138" customFormat="1" ht="31.5" x14ac:dyDescent="0.25">
      <c r="A581" s="375" t="s">
        <v>60</v>
      </c>
      <c r="B581" s="192" t="s">
        <v>8</v>
      </c>
      <c r="C581" s="186" t="s">
        <v>29</v>
      </c>
      <c r="D581" s="156" t="s">
        <v>471</v>
      </c>
      <c r="E581" s="325">
        <v>600</v>
      </c>
      <c r="F581" s="159">
        <f t="shared" si="150"/>
        <v>249569</v>
      </c>
      <c r="G581" s="306">
        <f t="shared" si="150"/>
        <v>249569</v>
      </c>
      <c r="H581" s="522">
        <f t="shared" si="150"/>
        <v>249569</v>
      </c>
      <c r="I581" s="522">
        <f t="shared" si="150"/>
        <v>249569</v>
      </c>
      <c r="J581" s="522">
        <f t="shared" si="150"/>
        <v>249569</v>
      </c>
      <c r="K581" s="522">
        <f t="shared" si="150"/>
        <v>249569</v>
      </c>
      <c r="L581" s="154"/>
      <c r="N581" s="154"/>
      <c r="O581" s="154"/>
    </row>
    <row r="582" spans="1:15" s="138" customFormat="1" x14ac:dyDescent="0.25">
      <c r="A582" s="375" t="s">
        <v>61</v>
      </c>
      <c r="B582" s="196" t="s">
        <v>8</v>
      </c>
      <c r="C582" s="4" t="s">
        <v>29</v>
      </c>
      <c r="D582" s="156" t="s">
        <v>471</v>
      </c>
      <c r="E582" s="325">
        <v>610</v>
      </c>
      <c r="F582" s="159">
        <f>'ведом. 2025-2027'!AD646</f>
        <v>249569</v>
      </c>
      <c r="G582" s="306">
        <f>F582</f>
        <v>249569</v>
      </c>
      <c r="H582" s="522">
        <f>'ведом. 2025-2027'!AE646</f>
        <v>249569</v>
      </c>
      <c r="I582" s="522">
        <f>H582</f>
        <v>249569</v>
      </c>
      <c r="J582" s="522">
        <f>'ведом. 2025-2027'!AF646</f>
        <v>249569</v>
      </c>
      <c r="K582" s="522">
        <f>J582</f>
        <v>249569</v>
      </c>
      <c r="L582" s="154"/>
      <c r="N582" s="154"/>
      <c r="O582" s="154"/>
    </row>
    <row r="583" spans="1:15" s="177" customFormat="1" ht="31.5" x14ac:dyDescent="0.25">
      <c r="A583" s="523" t="s">
        <v>773</v>
      </c>
      <c r="B583" s="8" t="s">
        <v>8</v>
      </c>
      <c r="C583" s="186" t="s">
        <v>29</v>
      </c>
      <c r="D583" s="291" t="s">
        <v>624</v>
      </c>
      <c r="E583" s="432"/>
      <c r="F583" s="159">
        <f t="shared" ref="F583:K584" si="151">F584</f>
        <v>200</v>
      </c>
      <c r="G583" s="159">
        <f t="shared" si="151"/>
        <v>200</v>
      </c>
      <c r="H583" s="522">
        <f t="shared" si="151"/>
        <v>200</v>
      </c>
      <c r="I583" s="522">
        <f t="shared" si="151"/>
        <v>200</v>
      </c>
      <c r="J583" s="522">
        <f t="shared" si="151"/>
        <v>200</v>
      </c>
      <c r="K583" s="522">
        <f t="shared" si="151"/>
        <v>200</v>
      </c>
      <c r="L583" s="154"/>
      <c r="N583" s="154"/>
      <c r="O583" s="154"/>
    </row>
    <row r="584" spans="1:15" s="177" customFormat="1" ht="31.5" x14ac:dyDescent="0.25">
      <c r="A584" s="253" t="s">
        <v>60</v>
      </c>
      <c r="B584" s="8" t="s">
        <v>8</v>
      </c>
      <c r="C584" s="186" t="s">
        <v>29</v>
      </c>
      <c r="D584" s="291" t="s">
        <v>624</v>
      </c>
      <c r="E584" s="407">
        <v>600</v>
      </c>
      <c r="F584" s="159">
        <f t="shared" si="151"/>
        <v>200</v>
      </c>
      <c r="G584" s="159">
        <f t="shared" si="151"/>
        <v>200</v>
      </c>
      <c r="H584" s="522">
        <f t="shared" si="151"/>
        <v>200</v>
      </c>
      <c r="I584" s="522">
        <f t="shared" si="151"/>
        <v>200</v>
      </c>
      <c r="J584" s="522">
        <f t="shared" si="151"/>
        <v>200</v>
      </c>
      <c r="K584" s="522">
        <f t="shared" si="151"/>
        <v>200</v>
      </c>
      <c r="L584" s="154"/>
      <c r="N584" s="154"/>
      <c r="O584" s="154"/>
    </row>
    <row r="585" spans="1:15" s="177" customFormat="1" x14ac:dyDescent="0.25">
      <c r="A585" s="253" t="s">
        <v>61</v>
      </c>
      <c r="B585" s="2" t="s">
        <v>8</v>
      </c>
      <c r="C585" s="4" t="s">
        <v>29</v>
      </c>
      <c r="D585" s="291" t="s">
        <v>624</v>
      </c>
      <c r="E585" s="407">
        <v>610</v>
      </c>
      <c r="F585" s="159">
        <f>'ведом. 2025-2027'!AD649</f>
        <v>200</v>
      </c>
      <c r="G585" s="306">
        <f>F585</f>
        <v>200</v>
      </c>
      <c r="H585" s="522">
        <f>'ведом. 2025-2027'!AE649</f>
        <v>200</v>
      </c>
      <c r="I585" s="522">
        <f>H585</f>
        <v>200</v>
      </c>
      <c r="J585" s="522">
        <f>'ведом. 2025-2027'!AF649</f>
        <v>200</v>
      </c>
      <c r="K585" s="522">
        <f>J585</f>
        <v>200</v>
      </c>
      <c r="L585" s="154"/>
      <c r="N585" s="154"/>
      <c r="O585" s="154"/>
    </row>
    <row r="586" spans="1:15" s="519" customFormat="1" ht="47.25" x14ac:dyDescent="0.25">
      <c r="A586" s="451" t="s">
        <v>780</v>
      </c>
      <c r="B586" s="477" t="s">
        <v>8</v>
      </c>
      <c r="C586" s="454" t="s">
        <v>29</v>
      </c>
      <c r="D586" s="455" t="s">
        <v>662</v>
      </c>
      <c r="E586" s="460"/>
      <c r="F586" s="522">
        <f>F587</f>
        <v>23983</v>
      </c>
      <c r="G586" s="522">
        <f t="shared" ref="G586:K587" si="152">G587</f>
        <v>23983</v>
      </c>
      <c r="H586" s="522">
        <f t="shared" si="152"/>
        <v>23983</v>
      </c>
      <c r="I586" s="522">
        <f t="shared" si="152"/>
        <v>23983</v>
      </c>
      <c r="J586" s="522">
        <f t="shared" si="152"/>
        <v>23983</v>
      </c>
      <c r="K586" s="522">
        <f t="shared" si="152"/>
        <v>23983</v>
      </c>
      <c r="L586" s="521"/>
      <c r="N586" s="521"/>
      <c r="O586" s="521"/>
    </row>
    <row r="587" spans="1:15" s="519" customFormat="1" ht="31.5" x14ac:dyDescent="0.25">
      <c r="A587" s="451" t="s">
        <v>60</v>
      </c>
      <c r="B587" s="477" t="s">
        <v>8</v>
      </c>
      <c r="C587" s="454" t="s">
        <v>29</v>
      </c>
      <c r="D587" s="455" t="s">
        <v>662</v>
      </c>
      <c r="E587" s="460">
        <v>600</v>
      </c>
      <c r="F587" s="522">
        <f>F588</f>
        <v>23983</v>
      </c>
      <c r="G587" s="522">
        <f t="shared" si="152"/>
        <v>23983</v>
      </c>
      <c r="H587" s="522">
        <f t="shared" si="152"/>
        <v>23983</v>
      </c>
      <c r="I587" s="522">
        <f t="shared" si="152"/>
        <v>23983</v>
      </c>
      <c r="J587" s="522">
        <f t="shared" si="152"/>
        <v>23983</v>
      </c>
      <c r="K587" s="522">
        <f t="shared" si="152"/>
        <v>23983</v>
      </c>
      <c r="L587" s="521"/>
      <c r="N587" s="521"/>
      <c r="O587" s="521"/>
    </row>
    <row r="588" spans="1:15" s="519" customFormat="1" x14ac:dyDescent="0.25">
      <c r="A588" s="451" t="s">
        <v>61</v>
      </c>
      <c r="B588" s="477" t="s">
        <v>8</v>
      </c>
      <c r="C588" s="454" t="s">
        <v>29</v>
      </c>
      <c r="D588" s="455" t="s">
        <v>662</v>
      </c>
      <c r="E588" s="460">
        <v>610</v>
      </c>
      <c r="F588" s="522">
        <f>'ведом. 2025-2027'!AD652</f>
        <v>23983</v>
      </c>
      <c r="G588" s="524">
        <f>F588</f>
        <v>23983</v>
      </c>
      <c r="H588" s="522">
        <f>'ведом. 2025-2027'!AE652</f>
        <v>23983</v>
      </c>
      <c r="I588" s="522">
        <f>H588</f>
        <v>23983</v>
      </c>
      <c r="J588" s="522">
        <f>'ведом. 2025-2027'!AF652</f>
        <v>23983</v>
      </c>
      <c r="K588" s="522">
        <f>J588</f>
        <v>23983</v>
      </c>
      <c r="L588" s="521"/>
      <c r="N588" s="521"/>
      <c r="O588" s="521"/>
    </row>
    <row r="589" spans="1:15" s="519" customFormat="1" ht="47.25" x14ac:dyDescent="0.25">
      <c r="A589" s="459" t="s">
        <v>267</v>
      </c>
      <c r="B589" s="477" t="s">
        <v>8</v>
      </c>
      <c r="C589" s="454" t="s">
        <v>29</v>
      </c>
      <c r="D589" s="458" t="s">
        <v>126</v>
      </c>
      <c r="E589" s="456"/>
      <c r="F589" s="522">
        <f>F590</f>
        <v>2163</v>
      </c>
      <c r="G589" s="522">
        <f t="shared" ref="G589:J591" si="153">G590</f>
        <v>2163</v>
      </c>
      <c r="H589" s="522">
        <f t="shared" si="153"/>
        <v>0</v>
      </c>
      <c r="I589" s="522"/>
      <c r="J589" s="522">
        <f t="shared" si="153"/>
        <v>0</v>
      </c>
      <c r="K589" s="522"/>
      <c r="L589" s="521"/>
      <c r="N589" s="521"/>
      <c r="O589" s="521"/>
    </row>
    <row r="590" spans="1:15" s="519" customFormat="1" ht="63" x14ac:dyDescent="0.25">
      <c r="A590" s="451" t="s">
        <v>801</v>
      </c>
      <c r="B590" s="477" t="s">
        <v>8</v>
      </c>
      <c r="C590" s="454" t="s">
        <v>29</v>
      </c>
      <c r="D590" s="458" t="s">
        <v>802</v>
      </c>
      <c r="E590" s="456"/>
      <c r="F590" s="522">
        <f>F591</f>
        <v>2163</v>
      </c>
      <c r="G590" s="522">
        <f t="shared" si="153"/>
        <v>2163</v>
      </c>
      <c r="H590" s="522">
        <f t="shared" si="153"/>
        <v>0</v>
      </c>
      <c r="I590" s="522"/>
      <c r="J590" s="522">
        <f t="shared" si="153"/>
        <v>0</v>
      </c>
      <c r="K590" s="522"/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8" t="s">
        <v>802</v>
      </c>
      <c r="E591" s="456">
        <v>600</v>
      </c>
      <c r="F591" s="522">
        <f>F592</f>
        <v>2163</v>
      </c>
      <c r="G591" s="522">
        <f t="shared" si="153"/>
        <v>2163</v>
      </c>
      <c r="H591" s="522">
        <f t="shared" si="153"/>
        <v>0</v>
      </c>
      <c r="I591" s="522"/>
      <c r="J591" s="708">
        <f t="shared" si="153"/>
        <v>0</v>
      </c>
      <c r="K591" s="635"/>
      <c r="L591" s="506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8" t="s">
        <v>802</v>
      </c>
      <c r="E592" s="456">
        <v>610</v>
      </c>
      <c r="F592" s="522">
        <f>'ведом. 2025-2027'!AD656</f>
        <v>2163</v>
      </c>
      <c r="G592" s="524">
        <f>F592</f>
        <v>2163</v>
      </c>
      <c r="H592" s="522">
        <f>'ведом. 2025-2027'!AE656</f>
        <v>0</v>
      </c>
      <c r="I592" s="522"/>
      <c r="J592" s="522">
        <f>'ведом. 2025-2027'!AF656</f>
        <v>0</v>
      </c>
      <c r="K592" s="522"/>
      <c r="L592" s="521"/>
      <c r="N592" s="521"/>
      <c r="O592" s="521"/>
    </row>
    <row r="593" spans="1:15" s="138" customFormat="1" x14ac:dyDescent="0.25">
      <c r="A593" s="253" t="s">
        <v>34</v>
      </c>
      <c r="B593" s="196" t="s">
        <v>8</v>
      </c>
      <c r="C593" s="4" t="s">
        <v>30</v>
      </c>
      <c r="D593" s="26"/>
      <c r="E593" s="325"/>
      <c r="F593" s="159">
        <f>F594</f>
        <v>897446.70000000019</v>
      </c>
      <c r="G593" s="522">
        <f t="shared" ref="G593:K593" si="154">G594</f>
        <v>597880.30000000005</v>
      </c>
      <c r="H593" s="522">
        <f t="shared" si="154"/>
        <v>727748.5</v>
      </c>
      <c r="I593" s="522">
        <f t="shared" si="154"/>
        <v>598350.4</v>
      </c>
      <c r="J593" s="522">
        <f t="shared" si="154"/>
        <v>716115.5</v>
      </c>
      <c r="K593" s="522">
        <f t="shared" si="154"/>
        <v>586893.4</v>
      </c>
      <c r="L593" s="154"/>
      <c r="N593" s="154"/>
      <c r="O593" s="154"/>
    </row>
    <row r="594" spans="1:15" s="138" customFormat="1" x14ac:dyDescent="0.25">
      <c r="A594" s="385" t="s">
        <v>262</v>
      </c>
      <c r="B594" s="196" t="s">
        <v>8</v>
      </c>
      <c r="C594" s="4" t="s">
        <v>30</v>
      </c>
      <c r="D594" s="156" t="s">
        <v>100</v>
      </c>
      <c r="E594" s="326"/>
      <c r="F594" s="160">
        <f>F595</f>
        <v>897446.70000000019</v>
      </c>
      <c r="G594" s="160">
        <f t="shared" ref="G594:K594" si="155">G595</f>
        <v>597880.30000000005</v>
      </c>
      <c r="H594" s="160">
        <f t="shared" si="155"/>
        <v>727748.5</v>
      </c>
      <c r="I594" s="160">
        <f t="shared" si="155"/>
        <v>598350.4</v>
      </c>
      <c r="J594" s="160">
        <f t="shared" si="155"/>
        <v>716115.5</v>
      </c>
      <c r="K594" s="160">
        <f t="shared" si="155"/>
        <v>586893.4</v>
      </c>
      <c r="L594" s="154"/>
      <c r="N594" s="154"/>
      <c r="O594" s="154"/>
    </row>
    <row r="595" spans="1:15" s="138" customFormat="1" x14ac:dyDescent="0.25">
      <c r="A595" s="255" t="s">
        <v>265</v>
      </c>
      <c r="B595" s="191" t="s">
        <v>8</v>
      </c>
      <c r="C595" s="4" t="s">
        <v>30</v>
      </c>
      <c r="D595" s="156" t="s">
        <v>117</v>
      </c>
      <c r="E595" s="326"/>
      <c r="F595" s="160">
        <f>F596+F621+F635+F646+F642+F631</f>
        <v>897446.70000000019</v>
      </c>
      <c r="G595" s="160">
        <f t="shared" ref="G595:K595" si="156">G596+G621+G635+G646+G642</f>
        <v>597880.30000000005</v>
      </c>
      <c r="H595" s="160">
        <f t="shared" si="156"/>
        <v>727748.5</v>
      </c>
      <c r="I595" s="160">
        <f t="shared" si="156"/>
        <v>598350.4</v>
      </c>
      <c r="J595" s="160">
        <f t="shared" si="156"/>
        <v>716115.5</v>
      </c>
      <c r="K595" s="160">
        <f t="shared" si="156"/>
        <v>586893.4</v>
      </c>
      <c r="L595" s="154"/>
      <c r="N595" s="154"/>
      <c r="O595" s="154"/>
    </row>
    <row r="596" spans="1:15" s="138" customFormat="1" ht="31.5" x14ac:dyDescent="0.25">
      <c r="A596" s="271" t="s">
        <v>266</v>
      </c>
      <c r="B596" s="191" t="s">
        <v>8</v>
      </c>
      <c r="C596" s="4" t="s">
        <v>30</v>
      </c>
      <c r="D596" s="156" t="s">
        <v>447</v>
      </c>
      <c r="E596" s="326"/>
      <c r="F596" s="160">
        <f>F600+F609+F612+F597+F615+F618</f>
        <v>798273.3</v>
      </c>
      <c r="G596" s="160">
        <f t="shared" ref="G596:K596" si="157">G600+G609+G612+G597+G615+G618</f>
        <v>510423</v>
      </c>
      <c r="H596" s="160">
        <f t="shared" si="157"/>
        <v>630900.1</v>
      </c>
      <c r="I596" s="160">
        <f t="shared" si="157"/>
        <v>508513</v>
      </c>
      <c r="J596" s="160">
        <f t="shared" si="157"/>
        <v>632000.5</v>
      </c>
      <c r="K596" s="160">
        <f t="shared" si="157"/>
        <v>508513</v>
      </c>
      <c r="L596" s="154"/>
      <c r="N596" s="154"/>
      <c r="O596" s="154"/>
    </row>
    <row r="597" spans="1:15" s="177" customFormat="1" ht="31.5" x14ac:dyDescent="0.25">
      <c r="A597" s="459" t="s">
        <v>685</v>
      </c>
      <c r="B597" s="2" t="s">
        <v>8</v>
      </c>
      <c r="C597" s="4" t="s">
        <v>30</v>
      </c>
      <c r="D597" s="458" t="s">
        <v>684</v>
      </c>
      <c r="E597" s="431"/>
      <c r="F597" s="160">
        <f>F598</f>
        <v>30653.9</v>
      </c>
      <c r="G597" s="160"/>
      <c r="H597" s="160">
        <f t="shared" ref="H597:J598" si="158">H598</f>
        <v>21201.200000000001</v>
      </c>
      <c r="I597" s="160"/>
      <c r="J597" s="160">
        <f t="shared" si="158"/>
        <v>19198.599999999999</v>
      </c>
      <c r="K597" s="160"/>
      <c r="L597" s="154"/>
      <c r="N597" s="154"/>
      <c r="O597" s="154"/>
    </row>
    <row r="598" spans="1:15" s="177" customFormat="1" x14ac:dyDescent="0.25">
      <c r="A598" s="523" t="s">
        <v>120</v>
      </c>
      <c r="B598" s="2" t="s">
        <v>8</v>
      </c>
      <c r="C598" s="4" t="s">
        <v>30</v>
      </c>
      <c r="D598" s="458" t="s">
        <v>684</v>
      </c>
      <c r="E598" s="429">
        <v>200</v>
      </c>
      <c r="F598" s="160">
        <f>F599</f>
        <v>30653.9</v>
      </c>
      <c r="G598" s="160"/>
      <c r="H598" s="160">
        <f t="shared" si="158"/>
        <v>21201.200000000001</v>
      </c>
      <c r="I598" s="160"/>
      <c r="J598" s="160">
        <f t="shared" si="158"/>
        <v>19198.599999999999</v>
      </c>
      <c r="K598" s="160"/>
      <c r="L598" s="154"/>
      <c r="N598" s="154"/>
      <c r="O598" s="154"/>
    </row>
    <row r="599" spans="1:15" s="177" customFormat="1" ht="31.5" x14ac:dyDescent="0.25">
      <c r="A599" s="523" t="s">
        <v>52</v>
      </c>
      <c r="B599" s="1" t="s">
        <v>8</v>
      </c>
      <c r="C599" s="4" t="s">
        <v>30</v>
      </c>
      <c r="D599" s="458" t="s">
        <v>684</v>
      </c>
      <c r="E599" s="429">
        <v>240</v>
      </c>
      <c r="F599" s="160">
        <f>'ведом. 2025-2027'!AD663</f>
        <v>30653.9</v>
      </c>
      <c r="G599" s="348"/>
      <c r="H599" s="160">
        <f>'ведом. 2025-2027'!AE663</f>
        <v>21201.200000000001</v>
      </c>
      <c r="I599" s="160"/>
      <c r="J599" s="160">
        <f>'ведом. 2025-2027'!AF663</f>
        <v>19198.599999999999</v>
      </c>
      <c r="K599" s="160"/>
      <c r="L599" s="154"/>
      <c r="N599" s="154"/>
      <c r="O599" s="154"/>
    </row>
    <row r="600" spans="1:15" s="138" customFormat="1" ht="47.25" x14ac:dyDescent="0.25">
      <c r="A600" s="255" t="s">
        <v>432</v>
      </c>
      <c r="B600" s="191" t="s">
        <v>8</v>
      </c>
      <c r="C600" s="4" t="s">
        <v>30</v>
      </c>
      <c r="D600" s="156" t="s">
        <v>468</v>
      </c>
      <c r="E600" s="326"/>
      <c r="F600" s="159">
        <f>F601+F604</f>
        <v>257196.40000000002</v>
      </c>
      <c r="G600" s="522"/>
      <c r="H600" s="522">
        <f t="shared" ref="H600:J600" si="159">H601+H604</f>
        <v>101185.9</v>
      </c>
      <c r="I600" s="522"/>
      <c r="J600" s="522">
        <f t="shared" si="159"/>
        <v>104288.90000000001</v>
      </c>
      <c r="K600" s="522"/>
      <c r="L600" s="154"/>
      <c r="N600" s="154"/>
      <c r="O600" s="154"/>
    </row>
    <row r="601" spans="1:15" s="138" customFormat="1" ht="47.25" x14ac:dyDescent="0.25">
      <c r="A601" s="375" t="s">
        <v>508</v>
      </c>
      <c r="B601" s="191" t="s">
        <v>8</v>
      </c>
      <c r="C601" s="4" t="s">
        <v>30</v>
      </c>
      <c r="D601" s="156" t="s">
        <v>469</v>
      </c>
      <c r="E601" s="341"/>
      <c r="F601" s="159">
        <f>F602</f>
        <v>117951.70000000001</v>
      </c>
      <c r="G601" s="306"/>
      <c r="H601" s="522">
        <f>H602</f>
        <v>101185.9</v>
      </c>
      <c r="I601" s="522"/>
      <c r="J601" s="522">
        <f>J602</f>
        <v>104288.90000000001</v>
      </c>
      <c r="K601" s="522"/>
      <c r="L601" s="154"/>
      <c r="N601" s="154"/>
      <c r="O601" s="154"/>
    </row>
    <row r="602" spans="1:15" s="138" customFormat="1" ht="31.5" x14ac:dyDescent="0.25">
      <c r="A602" s="375" t="s">
        <v>60</v>
      </c>
      <c r="B602" s="191" t="s">
        <v>8</v>
      </c>
      <c r="C602" s="4" t="s">
        <v>30</v>
      </c>
      <c r="D602" s="156" t="s">
        <v>469</v>
      </c>
      <c r="E602" s="326">
        <v>600</v>
      </c>
      <c r="F602" s="159">
        <f>F603</f>
        <v>117951.70000000001</v>
      </c>
      <c r="G602" s="306"/>
      <c r="H602" s="522">
        <f>H603</f>
        <v>101185.9</v>
      </c>
      <c r="I602" s="522"/>
      <c r="J602" s="522">
        <f>J603</f>
        <v>104288.90000000001</v>
      </c>
      <c r="K602" s="522"/>
      <c r="L602" s="154"/>
      <c r="N602" s="154"/>
      <c r="O602" s="154"/>
    </row>
    <row r="603" spans="1:15" s="138" customFormat="1" x14ac:dyDescent="0.25">
      <c r="A603" s="375" t="s">
        <v>61</v>
      </c>
      <c r="B603" s="191" t="s">
        <v>8</v>
      </c>
      <c r="C603" s="4" t="s">
        <v>30</v>
      </c>
      <c r="D603" s="156" t="s">
        <v>469</v>
      </c>
      <c r="E603" s="326">
        <v>610</v>
      </c>
      <c r="F603" s="159">
        <f>'ведом. 2025-2027'!AD667</f>
        <v>117951.70000000001</v>
      </c>
      <c r="G603" s="306"/>
      <c r="H603" s="522">
        <f>'ведом. 2025-2027'!AE667</f>
        <v>101185.9</v>
      </c>
      <c r="I603" s="522"/>
      <c r="J603" s="522">
        <f>'ведом. 2025-2027'!AF667</f>
        <v>104288.90000000001</v>
      </c>
      <c r="K603" s="522"/>
      <c r="L603" s="154"/>
      <c r="N603" s="154"/>
      <c r="O603" s="154"/>
    </row>
    <row r="604" spans="1:15" s="177" customFormat="1" ht="47.25" x14ac:dyDescent="0.25">
      <c r="A604" s="375" t="s">
        <v>728</v>
      </c>
      <c r="B604" s="191" t="s">
        <v>8</v>
      </c>
      <c r="C604" s="4" t="s">
        <v>30</v>
      </c>
      <c r="D604" s="156" t="s">
        <v>470</v>
      </c>
      <c r="E604" s="326"/>
      <c r="F604" s="159">
        <f>F607+F605</f>
        <v>139244.70000000001</v>
      </c>
      <c r="G604" s="306"/>
      <c r="H604" s="522">
        <f>H607</f>
        <v>0</v>
      </c>
      <c r="I604" s="522"/>
      <c r="J604" s="522">
        <f>J607</f>
        <v>0</v>
      </c>
      <c r="K604" s="522"/>
      <c r="L604" s="154"/>
      <c r="N604" s="154"/>
      <c r="O604" s="154"/>
    </row>
    <row r="605" spans="1:15" s="519" customFormat="1" x14ac:dyDescent="0.25">
      <c r="A605" s="451" t="s">
        <v>120</v>
      </c>
      <c r="B605" s="191" t="s">
        <v>8</v>
      </c>
      <c r="C605" s="516" t="s">
        <v>30</v>
      </c>
      <c r="D605" s="156" t="s">
        <v>470</v>
      </c>
      <c r="E605" s="326">
        <v>200</v>
      </c>
      <c r="F605" s="522">
        <f>F606</f>
        <v>124655.7</v>
      </c>
      <c r="G605" s="524"/>
      <c r="H605" s="522">
        <v>0</v>
      </c>
      <c r="I605" s="522"/>
      <c r="J605" s="522">
        <v>0</v>
      </c>
      <c r="K605" s="522"/>
      <c r="L605" s="521"/>
      <c r="N605" s="521"/>
      <c r="O605" s="521"/>
    </row>
    <row r="606" spans="1:15" s="519" customFormat="1" ht="31.5" x14ac:dyDescent="0.25">
      <c r="A606" s="451" t="s">
        <v>52</v>
      </c>
      <c r="B606" s="191" t="s">
        <v>8</v>
      </c>
      <c r="C606" s="516" t="s">
        <v>30</v>
      </c>
      <c r="D606" s="156" t="s">
        <v>470</v>
      </c>
      <c r="E606" s="326">
        <v>240</v>
      </c>
      <c r="F606" s="522">
        <f>'ведом. 2025-2027'!AD670</f>
        <v>124655.7</v>
      </c>
      <c r="G606" s="524"/>
      <c r="H606" s="522">
        <f>'ведом. 2025-2027'!AE670</f>
        <v>0</v>
      </c>
      <c r="I606" s="522"/>
      <c r="J606" s="522">
        <f>'ведом. 2025-2027'!AF670</f>
        <v>0</v>
      </c>
      <c r="K606" s="522"/>
      <c r="L606" s="521"/>
      <c r="N606" s="521"/>
      <c r="O606" s="521"/>
    </row>
    <row r="607" spans="1:15" s="138" customFormat="1" ht="31.5" x14ac:dyDescent="0.25">
      <c r="A607" s="375" t="s">
        <v>60</v>
      </c>
      <c r="B607" s="191" t="s">
        <v>8</v>
      </c>
      <c r="C607" s="4" t="s">
        <v>30</v>
      </c>
      <c r="D607" s="156" t="s">
        <v>470</v>
      </c>
      <c r="E607" s="326">
        <v>600</v>
      </c>
      <c r="F607" s="159">
        <f>F608</f>
        <v>14589</v>
      </c>
      <c r="G607" s="306"/>
      <c r="H607" s="522">
        <f>H608</f>
        <v>0</v>
      </c>
      <c r="I607" s="522"/>
      <c r="J607" s="522">
        <f>J608</f>
        <v>0</v>
      </c>
      <c r="K607" s="522"/>
      <c r="L607" s="154"/>
      <c r="N607" s="154"/>
      <c r="O607" s="154"/>
    </row>
    <row r="608" spans="1:15" s="138" customFormat="1" x14ac:dyDescent="0.25">
      <c r="A608" s="375" t="s">
        <v>61</v>
      </c>
      <c r="B608" s="191" t="s">
        <v>8</v>
      </c>
      <c r="C608" s="4" t="s">
        <v>30</v>
      </c>
      <c r="D608" s="156" t="s">
        <v>470</v>
      </c>
      <c r="E608" s="326">
        <v>610</v>
      </c>
      <c r="F608" s="159">
        <f>'ведом. 2025-2027'!AD672</f>
        <v>14589</v>
      </c>
      <c r="G608" s="306"/>
      <c r="H608" s="522">
        <f>'ведом. 2025-2027'!AE672</f>
        <v>0</v>
      </c>
      <c r="I608" s="522"/>
      <c r="J608" s="522">
        <f>'ведом. 2025-2027'!AF672</f>
        <v>0</v>
      </c>
      <c r="K608" s="522"/>
      <c r="L608" s="154"/>
      <c r="N608" s="154"/>
      <c r="O608" s="154"/>
    </row>
    <row r="609" spans="1:15" s="138" customFormat="1" ht="141.75" x14ac:dyDescent="0.25">
      <c r="A609" s="256" t="s">
        <v>400</v>
      </c>
      <c r="B609" s="191" t="s">
        <v>8</v>
      </c>
      <c r="C609" s="4" t="s">
        <v>30</v>
      </c>
      <c r="D609" s="26" t="s">
        <v>471</v>
      </c>
      <c r="E609" s="325"/>
      <c r="F609" s="159">
        <f t="shared" ref="F609:K610" si="160">F610</f>
        <v>479541</v>
      </c>
      <c r="G609" s="306">
        <f t="shared" si="160"/>
        <v>479541</v>
      </c>
      <c r="H609" s="522">
        <f t="shared" si="160"/>
        <v>479541</v>
      </c>
      <c r="I609" s="522">
        <f t="shared" si="160"/>
        <v>479541</v>
      </c>
      <c r="J609" s="522">
        <f t="shared" si="160"/>
        <v>479541</v>
      </c>
      <c r="K609" s="522">
        <f t="shared" si="160"/>
        <v>479541</v>
      </c>
      <c r="L609" s="154"/>
      <c r="N609" s="154"/>
      <c r="O609" s="154"/>
    </row>
    <row r="610" spans="1:15" s="138" customFormat="1" ht="31.5" x14ac:dyDescent="0.25">
      <c r="A610" s="375" t="s">
        <v>60</v>
      </c>
      <c r="B610" s="191" t="s">
        <v>8</v>
      </c>
      <c r="C610" s="4" t="s">
        <v>30</v>
      </c>
      <c r="D610" s="26" t="s">
        <v>471</v>
      </c>
      <c r="E610" s="326">
        <v>600</v>
      </c>
      <c r="F610" s="159">
        <f t="shared" si="160"/>
        <v>479541</v>
      </c>
      <c r="G610" s="306">
        <f t="shared" si="160"/>
        <v>479541</v>
      </c>
      <c r="H610" s="522">
        <f t="shared" si="160"/>
        <v>479541</v>
      </c>
      <c r="I610" s="522">
        <f t="shared" si="160"/>
        <v>479541</v>
      </c>
      <c r="J610" s="522">
        <f t="shared" si="160"/>
        <v>479541</v>
      </c>
      <c r="K610" s="522">
        <f t="shared" si="160"/>
        <v>479541</v>
      </c>
      <c r="L610" s="154"/>
      <c r="N610" s="154"/>
      <c r="O610" s="154"/>
    </row>
    <row r="611" spans="1:15" s="138" customFormat="1" x14ac:dyDescent="0.25">
      <c r="A611" s="375" t="s">
        <v>61</v>
      </c>
      <c r="B611" s="191" t="s">
        <v>8</v>
      </c>
      <c r="C611" s="4" t="s">
        <v>30</v>
      </c>
      <c r="D611" s="26" t="s">
        <v>471</v>
      </c>
      <c r="E611" s="326">
        <v>610</v>
      </c>
      <c r="F611" s="159">
        <f>'ведом. 2025-2027'!AD675</f>
        <v>479541</v>
      </c>
      <c r="G611" s="306">
        <f>F611</f>
        <v>479541</v>
      </c>
      <c r="H611" s="522">
        <f>'ведом. 2025-2027'!AE675</f>
        <v>479541</v>
      </c>
      <c r="I611" s="522">
        <f>H611</f>
        <v>479541</v>
      </c>
      <c r="J611" s="522">
        <f>'ведом. 2025-2027'!AF675</f>
        <v>479541</v>
      </c>
      <c r="K611" s="522">
        <f>J611</f>
        <v>479541</v>
      </c>
      <c r="L611" s="154"/>
      <c r="N611" s="154"/>
      <c r="O611" s="154"/>
    </row>
    <row r="612" spans="1:15" s="177" customFormat="1" ht="31.5" x14ac:dyDescent="0.25">
      <c r="A612" s="523" t="s">
        <v>773</v>
      </c>
      <c r="B612" s="1" t="s">
        <v>8</v>
      </c>
      <c r="C612" s="4" t="s">
        <v>30</v>
      </c>
      <c r="D612" s="291" t="s">
        <v>624</v>
      </c>
      <c r="E612" s="326"/>
      <c r="F612" s="159">
        <f>F613</f>
        <v>1708</v>
      </c>
      <c r="G612" s="159">
        <f t="shared" ref="G612:K613" si="161">G613</f>
        <v>1708</v>
      </c>
      <c r="H612" s="522">
        <f t="shared" si="161"/>
        <v>1708</v>
      </c>
      <c r="I612" s="522">
        <f t="shared" si="161"/>
        <v>1708</v>
      </c>
      <c r="J612" s="522">
        <f t="shared" si="161"/>
        <v>1708</v>
      </c>
      <c r="K612" s="522">
        <f t="shared" si="161"/>
        <v>1708</v>
      </c>
      <c r="L612" s="154"/>
      <c r="N612" s="154"/>
      <c r="O612" s="154"/>
    </row>
    <row r="613" spans="1:15" s="177" customFormat="1" ht="31.5" x14ac:dyDescent="0.25">
      <c r="A613" s="253" t="s">
        <v>60</v>
      </c>
      <c r="B613" s="1" t="s">
        <v>8</v>
      </c>
      <c r="C613" s="4" t="s">
        <v>30</v>
      </c>
      <c r="D613" s="291" t="s">
        <v>624</v>
      </c>
      <c r="E613" s="326">
        <v>600</v>
      </c>
      <c r="F613" s="159">
        <f>F614</f>
        <v>1708</v>
      </c>
      <c r="G613" s="159">
        <f t="shared" si="161"/>
        <v>1708</v>
      </c>
      <c r="H613" s="522">
        <f t="shared" si="161"/>
        <v>1708</v>
      </c>
      <c r="I613" s="522">
        <f t="shared" si="161"/>
        <v>1708</v>
      </c>
      <c r="J613" s="522">
        <f t="shared" si="161"/>
        <v>1708</v>
      </c>
      <c r="K613" s="522">
        <f t="shared" si="161"/>
        <v>1708</v>
      </c>
      <c r="L613" s="154"/>
      <c r="N613" s="154"/>
      <c r="O613" s="154"/>
    </row>
    <row r="614" spans="1:15" s="177" customFormat="1" x14ac:dyDescent="0.25">
      <c r="A614" s="253" t="s">
        <v>61</v>
      </c>
      <c r="B614" s="1" t="s">
        <v>8</v>
      </c>
      <c r="C614" s="4" t="s">
        <v>30</v>
      </c>
      <c r="D614" s="291" t="s">
        <v>624</v>
      </c>
      <c r="E614" s="326">
        <v>610</v>
      </c>
      <c r="F614" s="159">
        <f>'ведом. 2025-2027'!AD678</f>
        <v>1708</v>
      </c>
      <c r="G614" s="306">
        <f>F614</f>
        <v>1708</v>
      </c>
      <c r="H614" s="522">
        <f>'ведом. 2025-2027'!AE678</f>
        <v>1708</v>
      </c>
      <c r="I614" s="522">
        <f>H614</f>
        <v>1708</v>
      </c>
      <c r="J614" s="522">
        <f>'ведом. 2025-2027'!AF678</f>
        <v>1708</v>
      </c>
      <c r="K614" s="522">
        <f>J614</f>
        <v>1708</v>
      </c>
      <c r="L614" s="154"/>
      <c r="N614" s="154"/>
      <c r="O614" s="154"/>
    </row>
    <row r="615" spans="1:15" s="519" customFormat="1" ht="63" x14ac:dyDescent="0.25">
      <c r="A615" s="451" t="s">
        <v>656</v>
      </c>
      <c r="B615" s="453" t="s">
        <v>8</v>
      </c>
      <c r="C615" s="454" t="s">
        <v>30</v>
      </c>
      <c r="D615" s="455" t="s">
        <v>657</v>
      </c>
      <c r="E615" s="460"/>
      <c r="F615" s="522">
        <f>F616</f>
        <v>1910</v>
      </c>
      <c r="G615" s="522">
        <f t="shared" ref="G615:J616" si="162">G616</f>
        <v>1910</v>
      </c>
      <c r="H615" s="522">
        <f t="shared" si="162"/>
        <v>0</v>
      </c>
      <c r="I615" s="522"/>
      <c r="J615" s="522">
        <f t="shared" si="162"/>
        <v>0</v>
      </c>
      <c r="K615" s="522"/>
      <c r="L615" s="521"/>
      <c r="N615" s="521"/>
      <c r="O615" s="521"/>
    </row>
    <row r="616" spans="1:15" s="519" customFormat="1" ht="31.5" x14ac:dyDescent="0.25">
      <c r="A616" s="451" t="s">
        <v>60</v>
      </c>
      <c r="B616" s="453" t="s">
        <v>8</v>
      </c>
      <c r="C616" s="454" t="s">
        <v>30</v>
      </c>
      <c r="D616" s="455" t="s">
        <v>657</v>
      </c>
      <c r="E616" s="460">
        <v>600</v>
      </c>
      <c r="F616" s="522">
        <f>F617</f>
        <v>1910</v>
      </c>
      <c r="G616" s="522">
        <f t="shared" si="162"/>
        <v>1910</v>
      </c>
      <c r="H616" s="522">
        <f t="shared" si="162"/>
        <v>0</v>
      </c>
      <c r="I616" s="522"/>
      <c r="J616" s="522">
        <f t="shared" si="162"/>
        <v>0</v>
      </c>
      <c r="K616" s="522"/>
      <c r="L616" s="506"/>
      <c r="N616" s="521"/>
      <c r="O616" s="521"/>
    </row>
    <row r="617" spans="1:15" s="519" customFormat="1" x14ac:dyDescent="0.25">
      <c r="A617" s="451" t="s">
        <v>61</v>
      </c>
      <c r="B617" s="453" t="s">
        <v>8</v>
      </c>
      <c r="C617" s="454" t="s">
        <v>30</v>
      </c>
      <c r="D617" s="455" t="s">
        <v>657</v>
      </c>
      <c r="E617" s="460">
        <v>610</v>
      </c>
      <c r="F617" s="522">
        <f>'ведом. 2025-2027'!AD681</f>
        <v>1910</v>
      </c>
      <c r="G617" s="524">
        <f>F617</f>
        <v>1910</v>
      </c>
      <c r="H617" s="522">
        <f>'ведом. 2025-2027'!AE681</f>
        <v>0</v>
      </c>
      <c r="I617" s="522"/>
      <c r="J617" s="522">
        <f>'ведом. 2025-2027'!AF681</f>
        <v>0</v>
      </c>
      <c r="K617" s="522"/>
      <c r="L617" s="521"/>
      <c r="N617" s="521"/>
      <c r="O617" s="521"/>
    </row>
    <row r="618" spans="1:15" s="519" customFormat="1" ht="34.5" customHeight="1" x14ac:dyDescent="0.25">
      <c r="A618" s="451" t="s">
        <v>780</v>
      </c>
      <c r="B618" s="453" t="s">
        <v>8</v>
      </c>
      <c r="C618" s="454" t="s">
        <v>30</v>
      </c>
      <c r="D618" s="455" t="s">
        <v>662</v>
      </c>
      <c r="E618" s="460"/>
      <c r="F618" s="522">
        <f>F619</f>
        <v>27264</v>
      </c>
      <c r="G618" s="522">
        <f t="shared" ref="G618:K618" si="163">G619</f>
        <v>27264</v>
      </c>
      <c r="H618" s="522">
        <f t="shared" si="163"/>
        <v>27264</v>
      </c>
      <c r="I618" s="522">
        <f t="shared" si="163"/>
        <v>27264</v>
      </c>
      <c r="J618" s="522">
        <f t="shared" si="163"/>
        <v>27264</v>
      </c>
      <c r="K618" s="522">
        <f t="shared" si="163"/>
        <v>27264</v>
      </c>
      <c r="L618" s="521"/>
      <c r="N618" s="521"/>
      <c r="O618" s="521"/>
    </row>
    <row r="619" spans="1:15" s="519" customFormat="1" ht="31.5" x14ac:dyDescent="0.25">
      <c r="A619" s="451" t="s">
        <v>60</v>
      </c>
      <c r="B619" s="453" t="s">
        <v>8</v>
      </c>
      <c r="C619" s="454" t="s">
        <v>30</v>
      </c>
      <c r="D619" s="455" t="s">
        <v>662</v>
      </c>
      <c r="E619" s="460">
        <v>600</v>
      </c>
      <c r="F619" s="522">
        <f>F620</f>
        <v>27264</v>
      </c>
      <c r="G619" s="522">
        <f t="shared" ref="G619:K619" si="164">G620</f>
        <v>27264</v>
      </c>
      <c r="H619" s="522">
        <f t="shared" si="164"/>
        <v>27264</v>
      </c>
      <c r="I619" s="522">
        <f t="shared" si="164"/>
        <v>27264</v>
      </c>
      <c r="J619" s="522">
        <f t="shared" si="164"/>
        <v>27264</v>
      </c>
      <c r="K619" s="522">
        <f t="shared" si="164"/>
        <v>27264</v>
      </c>
      <c r="L619" s="521"/>
      <c r="N619" s="521"/>
      <c r="O619" s="521"/>
    </row>
    <row r="620" spans="1:15" s="519" customFormat="1" x14ac:dyDescent="0.25">
      <c r="A620" s="451" t="s">
        <v>61</v>
      </c>
      <c r="B620" s="453" t="s">
        <v>8</v>
      </c>
      <c r="C620" s="454" t="s">
        <v>30</v>
      </c>
      <c r="D620" s="455" t="s">
        <v>662</v>
      </c>
      <c r="E620" s="460">
        <v>610</v>
      </c>
      <c r="F620" s="522">
        <f>'ведом. 2025-2027'!AD684</f>
        <v>27264</v>
      </c>
      <c r="G620" s="524">
        <f>F620</f>
        <v>27264</v>
      </c>
      <c r="H620" s="522">
        <f>'ведом. 2025-2027'!AE684</f>
        <v>27264</v>
      </c>
      <c r="I620" s="522">
        <f>H620</f>
        <v>27264</v>
      </c>
      <c r="J620" s="522">
        <f>'ведом. 2025-2027'!AF684</f>
        <v>27264</v>
      </c>
      <c r="K620" s="522">
        <f>J620</f>
        <v>27264</v>
      </c>
      <c r="L620" s="521"/>
      <c r="N620" s="521"/>
      <c r="O620" s="521"/>
    </row>
    <row r="621" spans="1:15" s="138" customFormat="1" ht="47.25" x14ac:dyDescent="0.25">
      <c r="A621" s="255" t="s">
        <v>267</v>
      </c>
      <c r="B621" s="191" t="s">
        <v>8</v>
      </c>
      <c r="C621" s="4" t="s">
        <v>30</v>
      </c>
      <c r="D621" s="156" t="s">
        <v>126</v>
      </c>
      <c r="E621" s="326"/>
      <c r="F621" s="159">
        <f>F622+F625+F628</f>
        <v>46662.299999999996</v>
      </c>
      <c r="G621" s="522">
        <f>G622+G625+G628</f>
        <v>41997.9</v>
      </c>
      <c r="H621" s="522">
        <f t="shared" ref="H621:K621" si="165">H622+H625+H628</f>
        <v>51469</v>
      </c>
      <c r="I621" s="522">
        <f t="shared" si="165"/>
        <v>46323.899999999994</v>
      </c>
      <c r="J621" s="522">
        <f t="shared" si="165"/>
        <v>38704.6</v>
      </c>
      <c r="K621" s="522">
        <f t="shared" si="165"/>
        <v>34835.9</v>
      </c>
      <c r="L621" s="154"/>
      <c r="N621" s="154"/>
      <c r="O621" s="154"/>
    </row>
    <row r="622" spans="1:15" s="138" customFormat="1" ht="31.5" x14ac:dyDescent="0.25">
      <c r="A622" s="375" t="s">
        <v>510</v>
      </c>
      <c r="B622" s="191" t="s">
        <v>8</v>
      </c>
      <c r="C622" s="4" t="s">
        <v>30</v>
      </c>
      <c r="D622" s="156" t="s">
        <v>472</v>
      </c>
      <c r="E622" s="326"/>
      <c r="F622" s="159">
        <f t="shared" ref="F622:K623" si="166">F623</f>
        <v>18</v>
      </c>
      <c r="G622" s="306">
        <f t="shared" si="166"/>
        <v>18</v>
      </c>
      <c r="H622" s="522">
        <f t="shared" si="166"/>
        <v>18</v>
      </c>
      <c r="I622" s="522">
        <f t="shared" si="166"/>
        <v>18</v>
      </c>
      <c r="J622" s="522">
        <f t="shared" si="166"/>
        <v>18</v>
      </c>
      <c r="K622" s="522">
        <f t="shared" si="166"/>
        <v>18</v>
      </c>
      <c r="L622" s="154"/>
      <c r="N622" s="154"/>
      <c r="O622" s="154"/>
    </row>
    <row r="623" spans="1:15" s="138" customFormat="1" ht="31.5" x14ac:dyDescent="0.25">
      <c r="A623" s="375" t="s">
        <v>60</v>
      </c>
      <c r="B623" s="191" t="s">
        <v>8</v>
      </c>
      <c r="C623" s="4" t="s">
        <v>30</v>
      </c>
      <c r="D623" s="156" t="s">
        <v>472</v>
      </c>
      <c r="E623" s="325">
        <v>600</v>
      </c>
      <c r="F623" s="159">
        <f t="shared" si="166"/>
        <v>18</v>
      </c>
      <c r="G623" s="306">
        <f t="shared" si="166"/>
        <v>18</v>
      </c>
      <c r="H623" s="522">
        <f t="shared" si="166"/>
        <v>18</v>
      </c>
      <c r="I623" s="522">
        <f t="shared" si="166"/>
        <v>18</v>
      </c>
      <c r="J623" s="522">
        <f t="shared" si="166"/>
        <v>18</v>
      </c>
      <c r="K623" s="522">
        <f t="shared" si="166"/>
        <v>18</v>
      </c>
      <c r="L623" s="154"/>
      <c r="N623" s="154"/>
      <c r="O623" s="154"/>
    </row>
    <row r="624" spans="1:15" s="138" customFormat="1" x14ac:dyDescent="0.25">
      <c r="A624" s="375" t="s">
        <v>61</v>
      </c>
      <c r="B624" s="191" t="s">
        <v>8</v>
      </c>
      <c r="C624" s="4" t="s">
        <v>30</v>
      </c>
      <c r="D624" s="156" t="s">
        <v>472</v>
      </c>
      <c r="E624" s="325">
        <v>610</v>
      </c>
      <c r="F624" s="159">
        <f>'ведом. 2025-2027'!AD688</f>
        <v>18</v>
      </c>
      <c r="G624" s="306">
        <f>F624</f>
        <v>18</v>
      </c>
      <c r="H624" s="522">
        <f>'ведом. 2025-2027'!AE688</f>
        <v>18</v>
      </c>
      <c r="I624" s="522">
        <f>H624</f>
        <v>18</v>
      </c>
      <c r="J624" s="522">
        <f>'ведом. 2025-2027'!AF688</f>
        <v>18</v>
      </c>
      <c r="K624" s="522">
        <f>J624</f>
        <v>18</v>
      </c>
      <c r="L624" s="154"/>
      <c r="N624" s="154"/>
      <c r="O624" s="154"/>
    </row>
    <row r="625" spans="1:15" s="177" customFormat="1" ht="63" x14ac:dyDescent="0.25">
      <c r="A625" s="479" t="s">
        <v>750</v>
      </c>
      <c r="B625" s="191" t="s">
        <v>8</v>
      </c>
      <c r="C625" s="4" t="s">
        <v>30</v>
      </c>
      <c r="D625" s="26" t="s">
        <v>749</v>
      </c>
      <c r="E625" s="326"/>
      <c r="F625" s="159">
        <f t="shared" ref="F625:J626" si="167">F626</f>
        <v>39953.799999999996</v>
      </c>
      <c r="G625" s="306">
        <f t="shared" si="167"/>
        <v>35958.400000000001</v>
      </c>
      <c r="H625" s="522">
        <f t="shared" si="167"/>
        <v>39547.4</v>
      </c>
      <c r="I625" s="522">
        <f t="shared" si="167"/>
        <v>35592.699999999997</v>
      </c>
      <c r="J625" s="522">
        <f t="shared" si="167"/>
        <v>38686.6</v>
      </c>
      <c r="K625" s="522">
        <f>K626</f>
        <v>34817.9</v>
      </c>
      <c r="L625" s="154"/>
      <c r="N625" s="154"/>
      <c r="O625" s="154"/>
    </row>
    <row r="626" spans="1:15" s="177" customFormat="1" x14ac:dyDescent="0.25">
      <c r="A626" s="273" t="s">
        <v>120</v>
      </c>
      <c r="B626" s="191" t="s">
        <v>8</v>
      </c>
      <c r="C626" s="4" t="s">
        <v>30</v>
      </c>
      <c r="D626" s="26" t="s">
        <v>749</v>
      </c>
      <c r="E626" s="326">
        <v>200</v>
      </c>
      <c r="F626" s="159">
        <f t="shared" si="167"/>
        <v>39953.799999999996</v>
      </c>
      <c r="G626" s="306">
        <f t="shared" si="167"/>
        <v>35958.400000000001</v>
      </c>
      <c r="H626" s="522">
        <f t="shared" si="167"/>
        <v>39547.4</v>
      </c>
      <c r="I626" s="522">
        <f t="shared" si="167"/>
        <v>35592.699999999997</v>
      </c>
      <c r="J626" s="522">
        <f t="shared" si="167"/>
        <v>38686.6</v>
      </c>
      <c r="K626" s="522">
        <f>K627</f>
        <v>34817.9</v>
      </c>
      <c r="L626" s="154"/>
      <c r="N626" s="154"/>
      <c r="O626" s="154"/>
    </row>
    <row r="627" spans="1:15" s="177" customFormat="1" ht="31.5" x14ac:dyDescent="0.25">
      <c r="A627" s="273" t="s">
        <v>52</v>
      </c>
      <c r="B627" s="191" t="s">
        <v>8</v>
      </c>
      <c r="C627" s="4" t="s">
        <v>30</v>
      </c>
      <c r="D627" s="26" t="s">
        <v>749</v>
      </c>
      <c r="E627" s="326">
        <v>240</v>
      </c>
      <c r="F627" s="159">
        <f>'ведом. 2025-2027'!AD691</f>
        <v>39953.799999999996</v>
      </c>
      <c r="G627" s="306">
        <v>35958.400000000001</v>
      </c>
      <c r="H627" s="522">
        <f>'ведом. 2025-2027'!AE691</f>
        <v>39547.4</v>
      </c>
      <c r="I627" s="522">
        <v>35592.699999999997</v>
      </c>
      <c r="J627" s="522">
        <f>'ведом. 2025-2027'!AF691</f>
        <v>38686.6</v>
      </c>
      <c r="K627" s="522">
        <v>34817.9</v>
      </c>
      <c r="L627" s="154"/>
      <c r="M627" s="521"/>
      <c r="N627" s="154"/>
      <c r="O627" s="154"/>
    </row>
    <row r="628" spans="1:15" s="519" customFormat="1" ht="31.5" x14ac:dyDescent="0.25">
      <c r="A628" s="451" t="s">
        <v>836</v>
      </c>
      <c r="B628" s="453" t="s">
        <v>8</v>
      </c>
      <c r="C628" s="453" t="s">
        <v>30</v>
      </c>
      <c r="D628" s="541" t="s">
        <v>837</v>
      </c>
      <c r="E628" s="454"/>
      <c r="F628" s="522">
        <f>F629</f>
        <v>6690.5</v>
      </c>
      <c r="G628" s="522">
        <f t="shared" ref="G628:J629" si="168">G629</f>
        <v>6021.5</v>
      </c>
      <c r="H628" s="522">
        <f t="shared" si="168"/>
        <v>11903.6</v>
      </c>
      <c r="I628" s="522">
        <f t="shared" si="168"/>
        <v>10713.2</v>
      </c>
      <c r="J628" s="522">
        <f t="shared" si="168"/>
        <v>0</v>
      </c>
      <c r="K628" s="522"/>
      <c r="L628" s="521"/>
      <c r="M628" s="521"/>
      <c r="N628" s="521"/>
      <c r="O628" s="521"/>
    </row>
    <row r="629" spans="1:15" s="519" customFormat="1" x14ac:dyDescent="0.25">
      <c r="A629" s="451" t="s">
        <v>120</v>
      </c>
      <c r="B629" s="453" t="s">
        <v>8</v>
      </c>
      <c r="C629" s="453" t="s">
        <v>30</v>
      </c>
      <c r="D629" s="541" t="s">
        <v>837</v>
      </c>
      <c r="E629" s="454">
        <v>200</v>
      </c>
      <c r="F629" s="522">
        <f>F630</f>
        <v>6690.5</v>
      </c>
      <c r="G629" s="522">
        <f t="shared" si="168"/>
        <v>6021.5</v>
      </c>
      <c r="H629" s="522">
        <f t="shared" si="168"/>
        <v>11903.6</v>
      </c>
      <c r="I629" s="522">
        <f t="shared" si="168"/>
        <v>10713.2</v>
      </c>
      <c r="J629" s="522">
        <f t="shared" si="168"/>
        <v>0</v>
      </c>
      <c r="K629" s="522"/>
      <c r="L629" s="521"/>
      <c r="M629" s="521"/>
      <c r="N629" s="521"/>
      <c r="O629" s="521"/>
    </row>
    <row r="630" spans="1:15" s="519" customFormat="1" ht="31.5" x14ac:dyDescent="0.25">
      <c r="A630" s="451" t="s">
        <v>52</v>
      </c>
      <c r="B630" s="453" t="s">
        <v>8</v>
      </c>
      <c r="C630" s="453" t="s">
        <v>30</v>
      </c>
      <c r="D630" s="541" t="s">
        <v>837</v>
      </c>
      <c r="E630" s="454">
        <v>240</v>
      </c>
      <c r="F630" s="522">
        <f>'ведом. 2025-2027'!AD694</f>
        <v>6690.5</v>
      </c>
      <c r="G630" s="524">
        <v>6021.5</v>
      </c>
      <c r="H630" s="522">
        <f>'ведом. 2025-2027'!AE694</f>
        <v>11903.6</v>
      </c>
      <c r="I630" s="522">
        <v>10713.2</v>
      </c>
      <c r="J630" s="522">
        <f>'ведом. 2025-2027'!AF694</f>
        <v>0</v>
      </c>
      <c r="K630" s="522"/>
      <c r="L630" s="521"/>
      <c r="M630" s="521"/>
      <c r="N630" s="521"/>
      <c r="O630" s="521"/>
    </row>
    <row r="631" spans="1:15" s="519" customFormat="1" x14ac:dyDescent="0.25">
      <c r="A631" s="451" t="s">
        <v>841</v>
      </c>
      <c r="B631" s="453" t="s">
        <v>8</v>
      </c>
      <c r="C631" s="453" t="s">
        <v>30</v>
      </c>
      <c r="D631" s="542" t="s">
        <v>843</v>
      </c>
      <c r="E631" s="454"/>
      <c r="F631" s="522">
        <f>F632</f>
        <v>4673.3</v>
      </c>
      <c r="G631" s="522"/>
      <c r="H631" s="522">
        <f t="shared" ref="H631:J633" si="169">H632</f>
        <v>0</v>
      </c>
      <c r="I631" s="522"/>
      <c r="J631" s="522">
        <f t="shared" si="169"/>
        <v>0</v>
      </c>
      <c r="K631" s="522"/>
      <c r="L631" s="521"/>
      <c r="M631" s="521"/>
      <c r="N631" s="521"/>
      <c r="O631" s="521"/>
    </row>
    <row r="632" spans="1:15" s="519" customFormat="1" x14ac:dyDescent="0.25">
      <c r="A632" s="451" t="s">
        <v>842</v>
      </c>
      <c r="B632" s="453" t="s">
        <v>8</v>
      </c>
      <c r="C632" s="453" t="s">
        <v>30</v>
      </c>
      <c r="D632" s="542" t="s">
        <v>844</v>
      </c>
      <c r="E632" s="454"/>
      <c r="F632" s="522">
        <f>F633</f>
        <v>4673.3</v>
      </c>
      <c r="G632" s="522"/>
      <c r="H632" s="522">
        <f t="shared" si="169"/>
        <v>0</v>
      </c>
      <c r="I632" s="522"/>
      <c r="J632" s="522">
        <f t="shared" si="169"/>
        <v>0</v>
      </c>
      <c r="K632" s="522"/>
      <c r="L632" s="521"/>
      <c r="M632" s="521"/>
      <c r="N632" s="521"/>
      <c r="O632" s="521"/>
    </row>
    <row r="633" spans="1:15" s="519" customFormat="1" ht="31.5" x14ac:dyDescent="0.25">
      <c r="A633" s="451" t="s">
        <v>60</v>
      </c>
      <c r="B633" s="453" t="s">
        <v>8</v>
      </c>
      <c r="C633" s="453" t="s">
        <v>30</v>
      </c>
      <c r="D633" s="542" t="s">
        <v>844</v>
      </c>
      <c r="E633" s="482">
        <v>600</v>
      </c>
      <c r="F633" s="522">
        <f>F634</f>
        <v>4673.3</v>
      </c>
      <c r="G633" s="522"/>
      <c r="H633" s="522">
        <f t="shared" si="169"/>
        <v>0</v>
      </c>
      <c r="I633" s="522"/>
      <c r="J633" s="522">
        <f t="shared" si="169"/>
        <v>0</v>
      </c>
      <c r="K633" s="522"/>
      <c r="L633" s="521"/>
      <c r="M633" s="521"/>
      <c r="N633" s="521"/>
      <c r="O633" s="521"/>
    </row>
    <row r="634" spans="1:15" s="519" customFormat="1" x14ac:dyDescent="0.25">
      <c r="A634" s="451" t="s">
        <v>61</v>
      </c>
      <c r="B634" s="453" t="s">
        <v>8</v>
      </c>
      <c r="C634" s="453" t="s">
        <v>30</v>
      </c>
      <c r="D634" s="542" t="s">
        <v>844</v>
      </c>
      <c r="E634" s="482">
        <v>610</v>
      </c>
      <c r="F634" s="522">
        <f>'ведом. 2025-2027'!AD698</f>
        <v>4673.3</v>
      </c>
      <c r="G634" s="524"/>
      <c r="H634" s="522">
        <f>'ведом. 2025-2027'!AE698</f>
        <v>0</v>
      </c>
      <c r="I634" s="522"/>
      <c r="J634" s="522">
        <f>'ведом. 2025-2027'!AF698</f>
        <v>0</v>
      </c>
      <c r="K634" s="522"/>
      <c r="L634" s="521"/>
      <c r="M634" s="521"/>
      <c r="N634" s="521"/>
      <c r="O634" s="521"/>
    </row>
    <row r="635" spans="1:15" s="138" customFormat="1" ht="47.25" x14ac:dyDescent="0.25">
      <c r="A635" s="255" t="s">
        <v>312</v>
      </c>
      <c r="B635" s="191" t="s">
        <v>8</v>
      </c>
      <c r="C635" s="4" t="s">
        <v>30</v>
      </c>
      <c r="D635" s="156" t="s">
        <v>473</v>
      </c>
      <c r="E635" s="325"/>
      <c r="F635" s="159">
        <f t="shared" ref="F635:K635" si="170">F636+F639</f>
        <v>5237.8999999999996</v>
      </c>
      <c r="G635" s="159">
        <f t="shared" si="170"/>
        <v>3372</v>
      </c>
      <c r="H635" s="522">
        <f t="shared" si="170"/>
        <v>5237.8999999999996</v>
      </c>
      <c r="I635" s="522">
        <f t="shared" si="170"/>
        <v>3372</v>
      </c>
      <c r="J635" s="522">
        <f t="shared" si="170"/>
        <v>5237.8999999999996</v>
      </c>
      <c r="K635" s="522">
        <f t="shared" si="170"/>
        <v>3372</v>
      </c>
      <c r="L635" s="154"/>
      <c r="N635" s="154"/>
      <c r="O635" s="154"/>
    </row>
    <row r="636" spans="1:15" s="138" customFormat="1" ht="47.25" x14ac:dyDescent="0.25">
      <c r="A636" s="255" t="s">
        <v>432</v>
      </c>
      <c r="B636" s="191" t="s">
        <v>8</v>
      </c>
      <c r="C636" s="4" t="s">
        <v>30</v>
      </c>
      <c r="D636" s="156" t="s">
        <v>474</v>
      </c>
      <c r="E636" s="325"/>
      <c r="F636" s="159">
        <f>F637</f>
        <v>1865.9</v>
      </c>
      <c r="G636" s="306"/>
      <c r="H636" s="522">
        <f>H637</f>
        <v>1865.9</v>
      </c>
      <c r="I636" s="522"/>
      <c r="J636" s="522">
        <f>J637</f>
        <v>1865.9</v>
      </c>
      <c r="K636" s="522"/>
      <c r="L636" s="154"/>
      <c r="N636" s="154"/>
      <c r="O636" s="154"/>
    </row>
    <row r="637" spans="1:15" s="138" customFormat="1" ht="31.5" x14ac:dyDescent="0.25">
      <c r="A637" s="375" t="s">
        <v>60</v>
      </c>
      <c r="B637" s="191" t="s">
        <v>8</v>
      </c>
      <c r="C637" s="4" t="s">
        <v>30</v>
      </c>
      <c r="D637" s="156" t="s">
        <v>474</v>
      </c>
      <c r="E637" s="325">
        <v>600</v>
      </c>
      <c r="F637" s="159">
        <f>F638</f>
        <v>1865.9</v>
      </c>
      <c r="G637" s="306"/>
      <c r="H637" s="522">
        <f>H638</f>
        <v>1865.9</v>
      </c>
      <c r="I637" s="522"/>
      <c r="J637" s="522">
        <f>J638</f>
        <v>1865.9</v>
      </c>
      <c r="K637" s="522"/>
      <c r="L637" s="154"/>
      <c r="N637" s="154"/>
      <c r="O637" s="154"/>
    </row>
    <row r="638" spans="1:15" s="138" customFormat="1" x14ac:dyDescent="0.25">
      <c r="A638" s="375" t="s">
        <v>61</v>
      </c>
      <c r="B638" s="191" t="s">
        <v>8</v>
      </c>
      <c r="C638" s="4" t="s">
        <v>30</v>
      </c>
      <c r="D638" s="156" t="s">
        <v>474</v>
      </c>
      <c r="E638" s="325">
        <v>610</v>
      </c>
      <c r="F638" s="159">
        <f>'ведом. 2025-2027'!AD702</f>
        <v>1865.9</v>
      </c>
      <c r="G638" s="306"/>
      <c r="H638" s="522">
        <f>'ведом. 2025-2027'!AE702</f>
        <v>1865.9</v>
      </c>
      <c r="I638" s="522"/>
      <c r="J638" s="522">
        <f>'ведом. 2025-2027'!AF702</f>
        <v>1865.9</v>
      </c>
      <c r="K638" s="522"/>
      <c r="L638" s="154"/>
      <c r="N638" s="154"/>
      <c r="O638" s="154"/>
    </row>
    <row r="639" spans="1:15" s="177" customFormat="1" ht="63" x14ac:dyDescent="0.25">
      <c r="A639" s="253" t="s">
        <v>625</v>
      </c>
      <c r="B639" s="1" t="s">
        <v>8</v>
      </c>
      <c r="C639" s="4" t="s">
        <v>30</v>
      </c>
      <c r="D639" s="291" t="s">
        <v>623</v>
      </c>
      <c r="E639" s="430"/>
      <c r="F639" s="159">
        <f>F640</f>
        <v>3372</v>
      </c>
      <c r="G639" s="159">
        <f t="shared" ref="G639:K640" si="171">G640</f>
        <v>3372</v>
      </c>
      <c r="H639" s="522">
        <f t="shared" si="171"/>
        <v>3372</v>
      </c>
      <c r="I639" s="522">
        <f t="shared" si="171"/>
        <v>3372</v>
      </c>
      <c r="J639" s="522">
        <f t="shared" si="171"/>
        <v>3372</v>
      </c>
      <c r="K639" s="522">
        <f t="shared" si="171"/>
        <v>3372</v>
      </c>
      <c r="L639" s="154"/>
      <c r="N639" s="154"/>
      <c r="O639" s="154"/>
    </row>
    <row r="640" spans="1:15" s="177" customFormat="1" ht="31.5" x14ac:dyDescent="0.25">
      <c r="A640" s="253" t="s">
        <v>60</v>
      </c>
      <c r="B640" s="1" t="s">
        <v>8</v>
      </c>
      <c r="C640" s="4" t="s">
        <v>30</v>
      </c>
      <c r="D640" s="291" t="s">
        <v>623</v>
      </c>
      <c r="E640" s="407">
        <v>600</v>
      </c>
      <c r="F640" s="159">
        <f>F641</f>
        <v>3372</v>
      </c>
      <c r="G640" s="159">
        <f t="shared" si="171"/>
        <v>3372</v>
      </c>
      <c r="H640" s="522">
        <f t="shared" si="171"/>
        <v>3372</v>
      </c>
      <c r="I640" s="522">
        <f t="shared" si="171"/>
        <v>3372</v>
      </c>
      <c r="J640" s="522">
        <f t="shared" si="171"/>
        <v>3372</v>
      </c>
      <c r="K640" s="522">
        <f t="shared" si="171"/>
        <v>3372</v>
      </c>
      <c r="L640" s="154"/>
      <c r="N640" s="154"/>
      <c r="O640" s="154"/>
    </row>
    <row r="641" spans="1:15" s="177" customFormat="1" x14ac:dyDescent="0.25">
      <c r="A641" s="253" t="s">
        <v>61</v>
      </c>
      <c r="B641" s="1" t="s">
        <v>8</v>
      </c>
      <c r="C641" s="4" t="s">
        <v>30</v>
      </c>
      <c r="D641" s="291" t="s">
        <v>623</v>
      </c>
      <c r="E641" s="407">
        <v>610</v>
      </c>
      <c r="F641" s="159">
        <f>'ведом. 2025-2027'!AD705</f>
        <v>3372</v>
      </c>
      <c r="G641" s="306">
        <f>F641</f>
        <v>3372</v>
      </c>
      <c r="H641" s="522">
        <f>'ведом. 2025-2027'!AE705</f>
        <v>3372</v>
      </c>
      <c r="I641" s="522">
        <f>H641</f>
        <v>3372</v>
      </c>
      <c r="J641" s="522">
        <f>'ведом. 2025-2027'!AF705</f>
        <v>3372</v>
      </c>
      <c r="K641" s="522">
        <f>J641</f>
        <v>3372</v>
      </c>
      <c r="L641" s="154"/>
      <c r="N641" s="154"/>
      <c r="O641" s="154"/>
    </row>
    <row r="642" spans="1:15" s="519" customFormat="1" x14ac:dyDescent="0.25">
      <c r="A642" s="523" t="s">
        <v>743</v>
      </c>
      <c r="B642" s="515" t="s">
        <v>8</v>
      </c>
      <c r="C642" s="516" t="s">
        <v>30</v>
      </c>
      <c r="D642" s="291" t="s">
        <v>744</v>
      </c>
      <c r="E642" s="407"/>
      <c r="F642" s="522">
        <f>F643</f>
        <v>2483.4</v>
      </c>
      <c r="G642" s="522">
        <f t="shared" ref="G642:J642" si="172">G643</f>
        <v>1970.9</v>
      </c>
      <c r="H642" s="522">
        <f t="shared" si="172"/>
        <v>0</v>
      </c>
      <c r="I642" s="522"/>
      <c r="J642" s="522">
        <f t="shared" si="172"/>
        <v>0</v>
      </c>
      <c r="K642" s="522"/>
      <c r="L642" s="521"/>
      <c r="N642" s="521"/>
      <c r="O642" s="521"/>
    </row>
    <row r="643" spans="1:15" s="519" customFormat="1" ht="30" customHeight="1" x14ac:dyDescent="0.25">
      <c r="A643" s="523" t="s">
        <v>745</v>
      </c>
      <c r="B643" s="515" t="s">
        <v>8</v>
      </c>
      <c r="C643" s="516" t="s">
        <v>30</v>
      </c>
      <c r="D643" s="291" t="s">
        <v>746</v>
      </c>
      <c r="E643" s="407"/>
      <c r="F643" s="522">
        <f>F644</f>
        <v>2483.4</v>
      </c>
      <c r="G643" s="522">
        <f t="shared" ref="G643:J643" si="173">G644</f>
        <v>1970.9</v>
      </c>
      <c r="H643" s="522">
        <f t="shared" si="173"/>
        <v>0</v>
      </c>
      <c r="I643" s="522"/>
      <c r="J643" s="522">
        <f t="shared" si="173"/>
        <v>0</v>
      </c>
      <c r="K643" s="522"/>
      <c r="L643" s="521"/>
      <c r="N643" s="521"/>
      <c r="O643" s="521"/>
    </row>
    <row r="644" spans="1:15" s="519" customFormat="1" x14ac:dyDescent="0.25">
      <c r="A644" s="273" t="s">
        <v>120</v>
      </c>
      <c r="B644" s="515" t="s">
        <v>8</v>
      </c>
      <c r="C644" s="516" t="s">
        <v>30</v>
      </c>
      <c r="D644" s="291" t="s">
        <v>746</v>
      </c>
      <c r="E644" s="407">
        <v>200</v>
      </c>
      <c r="F644" s="522">
        <f>F645</f>
        <v>2483.4</v>
      </c>
      <c r="G644" s="522">
        <f t="shared" ref="G644:J644" si="174">G645</f>
        <v>1970.9</v>
      </c>
      <c r="H644" s="522">
        <f t="shared" si="174"/>
        <v>0</v>
      </c>
      <c r="I644" s="522"/>
      <c r="J644" s="522">
        <f t="shared" si="174"/>
        <v>0</v>
      </c>
      <c r="K644" s="522"/>
      <c r="L644" s="521"/>
      <c r="N644" s="521"/>
      <c r="O644" s="521"/>
    </row>
    <row r="645" spans="1:15" s="519" customFormat="1" ht="31.5" x14ac:dyDescent="0.25">
      <c r="A645" s="273" t="s">
        <v>52</v>
      </c>
      <c r="B645" s="515" t="s">
        <v>8</v>
      </c>
      <c r="C645" s="516" t="s">
        <v>30</v>
      </c>
      <c r="D645" s="291" t="s">
        <v>746</v>
      </c>
      <c r="E645" s="407">
        <v>240</v>
      </c>
      <c r="F645" s="522">
        <f>'ведом. 2025-2027'!AD709</f>
        <v>2483.4</v>
      </c>
      <c r="G645" s="524">
        <v>1970.9</v>
      </c>
      <c r="H645" s="522">
        <f>'ведом. 2025-2027'!AE709</f>
        <v>0</v>
      </c>
      <c r="I645" s="522"/>
      <c r="J645" s="522">
        <f>'ведом. 2025-2027'!AF709</f>
        <v>0</v>
      </c>
      <c r="K645" s="522"/>
      <c r="L645" s="521"/>
      <c r="N645" s="521"/>
      <c r="O645" s="521"/>
    </row>
    <row r="646" spans="1:15" s="519" customFormat="1" x14ac:dyDescent="0.25">
      <c r="A646" s="523" t="s">
        <v>658</v>
      </c>
      <c r="B646" s="515" t="s">
        <v>8</v>
      </c>
      <c r="C646" s="516" t="s">
        <v>30</v>
      </c>
      <c r="D646" s="291" t="s">
        <v>659</v>
      </c>
      <c r="E646" s="407"/>
      <c r="F646" s="522">
        <f>F650+F653+F647</f>
        <v>40116.5</v>
      </c>
      <c r="G646" s="522">
        <f t="shared" ref="G646:K646" si="175">G650+G653+G647</f>
        <v>40116.5</v>
      </c>
      <c r="H646" s="522">
        <f t="shared" si="175"/>
        <v>40141.5</v>
      </c>
      <c r="I646" s="522">
        <f t="shared" si="175"/>
        <v>40141.5</v>
      </c>
      <c r="J646" s="522">
        <f t="shared" si="175"/>
        <v>40172.5</v>
      </c>
      <c r="K646" s="522">
        <f t="shared" si="175"/>
        <v>40172.5</v>
      </c>
      <c r="L646" s="521"/>
      <c r="N646" s="521"/>
      <c r="O646" s="521"/>
    </row>
    <row r="647" spans="1:15" s="519" customFormat="1" ht="94.5" x14ac:dyDescent="0.25">
      <c r="A647" s="514" t="s">
        <v>747</v>
      </c>
      <c r="B647" s="515" t="s">
        <v>8</v>
      </c>
      <c r="C647" s="515" t="s">
        <v>30</v>
      </c>
      <c r="D647" s="409" t="s">
        <v>748</v>
      </c>
      <c r="E647" s="575"/>
      <c r="F647" s="522">
        <f>F648</f>
        <v>312.5</v>
      </c>
      <c r="G647" s="522">
        <f t="shared" ref="G647:K647" si="176">G648</f>
        <v>312.5</v>
      </c>
      <c r="H647" s="522">
        <f t="shared" si="176"/>
        <v>312.5</v>
      </c>
      <c r="I647" s="522">
        <f t="shared" si="176"/>
        <v>312.5</v>
      </c>
      <c r="J647" s="522">
        <f t="shared" si="176"/>
        <v>312.5</v>
      </c>
      <c r="K647" s="522">
        <f t="shared" si="176"/>
        <v>312.5</v>
      </c>
      <c r="L647" s="521"/>
      <c r="N647" s="521"/>
      <c r="O647" s="521"/>
    </row>
    <row r="648" spans="1:15" s="519" customFormat="1" ht="31.5" x14ac:dyDescent="0.25">
      <c r="A648" s="523" t="s">
        <v>60</v>
      </c>
      <c r="B648" s="515" t="s">
        <v>8</v>
      </c>
      <c r="C648" s="515" t="s">
        <v>30</v>
      </c>
      <c r="D648" s="409" t="s">
        <v>748</v>
      </c>
      <c r="E648" s="407">
        <v>600</v>
      </c>
      <c r="F648" s="522">
        <f>F649</f>
        <v>312.5</v>
      </c>
      <c r="G648" s="522">
        <f t="shared" ref="G648:K648" si="177">G649</f>
        <v>312.5</v>
      </c>
      <c r="H648" s="522">
        <f t="shared" si="177"/>
        <v>312.5</v>
      </c>
      <c r="I648" s="522">
        <f t="shared" si="177"/>
        <v>312.5</v>
      </c>
      <c r="J648" s="522">
        <f t="shared" si="177"/>
        <v>312.5</v>
      </c>
      <c r="K648" s="522">
        <f t="shared" si="177"/>
        <v>312.5</v>
      </c>
      <c r="L648" s="521"/>
      <c r="N648" s="521"/>
      <c r="O648" s="521"/>
    </row>
    <row r="649" spans="1:15" s="519" customFormat="1" x14ac:dyDescent="0.25">
      <c r="A649" s="523" t="s">
        <v>61</v>
      </c>
      <c r="B649" s="515" t="s">
        <v>8</v>
      </c>
      <c r="C649" s="515" t="s">
        <v>30</v>
      </c>
      <c r="D649" s="409" t="s">
        <v>748</v>
      </c>
      <c r="E649" s="407">
        <v>610</v>
      </c>
      <c r="F649" s="522">
        <f>'ведом. 2025-2027'!AD713</f>
        <v>312.5</v>
      </c>
      <c r="G649" s="522">
        <f>F649</f>
        <v>312.5</v>
      </c>
      <c r="H649" s="522">
        <f>'ведом. 2025-2027'!AE713</f>
        <v>312.5</v>
      </c>
      <c r="I649" s="522">
        <f>H649</f>
        <v>312.5</v>
      </c>
      <c r="J649" s="522">
        <f>'ведом. 2025-2027'!AF713</f>
        <v>312.5</v>
      </c>
      <c r="K649" s="522">
        <f>J649</f>
        <v>312.5</v>
      </c>
      <c r="L649" s="521"/>
      <c r="N649" s="521"/>
      <c r="O649" s="521"/>
    </row>
    <row r="650" spans="1:15" s="519" customFormat="1" ht="47.25" x14ac:dyDescent="0.25">
      <c r="A650" s="523" t="s">
        <v>663</v>
      </c>
      <c r="B650" s="515" t="s">
        <v>8</v>
      </c>
      <c r="C650" s="516" t="s">
        <v>30</v>
      </c>
      <c r="D650" s="291" t="s">
        <v>664</v>
      </c>
      <c r="E650" s="407"/>
      <c r="F650" s="522">
        <f>F651</f>
        <v>1681</v>
      </c>
      <c r="G650" s="522">
        <f t="shared" ref="G650:K651" si="178">G651</f>
        <v>1681</v>
      </c>
      <c r="H650" s="522">
        <f t="shared" si="178"/>
        <v>1706</v>
      </c>
      <c r="I650" s="522">
        <f t="shared" si="178"/>
        <v>1706</v>
      </c>
      <c r="J650" s="522">
        <f t="shared" si="178"/>
        <v>1737</v>
      </c>
      <c r="K650" s="522">
        <f t="shared" si="178"/>
        <v>1737</v>
      </c>
      <c r="L650" s="521"/>
      <c r="N650" s="521"/>
      <c r="O650" s="521"/>
    </row>
    <row r="651" spans="1:15" s="519" customFormat="1" ht="31.5" x14ac:dyDescent="0.25">
      <c r="A651" s="451" t="s">
        <v>60</v>
      </c>
      <c r="B651" s="515" t="s">
        <v>8</v>
      </c>
      <c r="C651" s="516" t="s">
        <v>30</v>
      </c>
      <c r="D651" s="291" t="s">
        <v>664</v>
      </c>
      <c r="E651" s="407">
        <v>600</v>
      </c>
      <c r="F651" s="522">
        <f>F652</f>
        <v>1681</v>
      </c>
      <c r="G651" s="522">
        <f t="shared" si="178"/>
        <v>1681</v>
      </c>
      <c r="H651" s="522">
        <f t="shared" si="178"/>
        <v>1706</v>
      </c>
      <c r="I651" s="522">
        <f t="shared" si="178"/>
        <v>1706</v>
      </c>
      <c r="J651" s="522">
        <f t="shared" si="178"/>
        <v>1737</v>
      </c>
      <c r="K651" s="522">
        <f t="shared" si="178"/>
        <v>1737</v>
      </c>
      <c r="L651" s="521"/>
      <c r="N651" s="521"/>
      <c r="O651" s="521"/>
    </row>
    <row r="652" spans="1:15" s="519" customFormat="1" x14ac:dyDescent="0.25">
      <c r="A652" s="451" t="s">
        <v>61</v>
      </c>
      <c r="B652" s="515" t="s">
        <v>8</v>
      </c>
      <c r="C652" s="516" t="s">
        <v>30</v>
      </c>
      <c r="D652" s="291" t="s">
        <v>664</v>
      </c>
      <c r="E652" s="407">
        <v>610</v>
      </c>
      <c r="F652" s="522">
        <f>'ведом. 2025-2027'!AD716</f>
        <v>1681</v>
      </c>
      <c r="G652" s="522">
        <f>F652</f>
        <v>1681</v>
      </c>
      <c r="H652" s="522">
        <f>'ведом. 2025-2027'!AE716</f>
        <v>1706</v>
      </c>
      <c r="I652" s="522">
        <f>H652</f>
        <v>1706</v>
      </c>
      <c r="J652" s="522">
        <f>'ведом. 2025-2027'!AF716</f>
        <v>1737</v>
      </c>
      <c r="K652" s="522">
        <f>J652</f>
        <v>1737</v>
      </c>
      <c r="L652" s="521"/>
      <c r="N652" s="521"/>
      <c r="O652" s="521"/>
    </row>
    <row r="653" spans="1:15" s="519" customFormat="1" ht="63" x14ac:dyDescent="0.25">
      <c r="A653" s="523" t="s">
        <v>660</v>
      </c>
      <c r="B653" s="515" t="s">
        <v>8</v>
      </c>
      <c r="C653" s="516" t="s">
        <v>30</v>
      </c>
      <c r="D653" s="291" t="s">
        <v>661</v>
      </c>
      <c r="E653" s="407"/>
      <c r="F653" s="522">
        <f>F654</f>
        <v>38123</v>
      </c>
      <c r="G653" s="522">
        <f t="shared" ref="G653:K654" si="179">G654</f>
        <v>38123</v>
      </c>
      <c r="H653" s="522">
        <f t="shared" si="179"/>
        <v>38123</v>
      </c>
      <c r="I653" s="522">
        <f t="shared" si="179"/>
        <v>38123</v>
      </c>
      <c r="J653" s="522">
        <f t="shared" si="179"/>
        <v>38123</v>
      </c>
      <c r="K653" s="522">
        <f t="shared" si="179"/>
        <v>38123</v>
      </c>
      <c r="L653" s="521"/>
      <c r="N653" s="521"/>
      <c r="O653" s="521"/>
    </row>
    <row r="654" spans="1:15" s="519" customFormat="1" ht="31.5" x14ac:dyDescent="0.25">
      <c r="A654" s="523" t="s">
        <v>60</v>
      </c>
      <c r="B654" s="515" t="s">
        <v>8</v>
      </c>
      <c r="C654" s="516" t="s">
        <v>30</v>
      </c>
      <c r="D654" s="291" t="s">
        <v>661</v>
      </c>
      <c r="E654" s="407">
        <v>600</v>
      </c>
      <c r="F654" s="522">
        <f>F655</f>
        <v>38123</v>
      </c>
      <c r="G654" s="522">
        <f t="shared" si="179"/>
        <v>38123</v>
      </c>
      <c r="H654" s="522">
        <f t="shared" si="179"/>
        <v>38123</v>
      </c>
      <c r="I654" s="522">
        <f t="shared" si="179"/>
        <v>38123</v>
      </c>
      <c r="J654" s="522">
        <f t="shared" si="179"/>
        <v>38123</v>
      </c>
      <c r="K654" s="522">
        <f t="shared" si="179"/>
        <v>38123</v>
      </c>
      <c r="L654" s="521"/>
      <c r="N654" s="521"/>
      <c r="O654" s="521"/>
    </row>
    <row r="655" spans="1:15" s="519" customFormat="1" x14ac:dyDescent="0.25">
      <c r="A655" s="523" t="s">
        <v>61</v>
      </c>
      <c r="B655" s="515" t="s">
        <v>8</v>
      </c>
      <c r="C655" s="516" t="s">
        <v>30</v>
      </c>
      <c r="D655" s="291" t="s">
        <v>661</v>
      </c>
      <c r="E655" s="407">
        <v>610</v>
      </c>
      <c r="F655" s="522">
        <f>'ведом. 2025-2027'!AD719</f>
        <v>38123</v>
      </c>
      <c r="G655" s="524">
        <f>F655</f>
        <v>38123</v>
      </c>
      <c r="H655" s="522">
        <f>'ведом. 2025-2027'!AE719</f>
        <v>38123</v>
      </c>
      <c r="I655" s="522">
        <f>H655</f>
        <v>38123</v>
      </c>
      <c r="J655" s="522">
        <f>'ведом. 2025-2027'!AF719</f>
        <v>38123</v>
      </c>
      <c r="K655" s="522">
        <f>J655</f>
        <v>38123</v>
      </c>
      <c r="L655" s="521"/>
      <c r="N655" s="521"/>
      <c r="O655" s="521"/>
    </row>
    <row r="656" spans="1:15" s="138" customFormat="1" x14ac:dyDescent="0.25">
      <c r="A656" s="375" t="s">
        <v>134</v>
      </c>
      <c r="B656" s="196" t="s">
        <v>8</v>
      </c>
      <c r="C656" s="4" t="s">
        <v>7</v>
      </c>
      <c r="D656" s="26"/>
      <c r="E656" s="326"/>
      <c r="F656" s="159">
        <f t="shared" ref="F656:K656" si="180">F671+F657</f>
        <v>158670.40000000002</v>
      </c>
      <c r="G656" s="522">
        <f t="shared" si="180"/>
        <v>12465.8</v>
      </c>
      <c r="H656" s="522">
        <f t="shared" si="180"/>
        <v>119938.2</v>
      </c>
      <c r="I656" s="522">
        <f t="shared" si="180"/>
        <v>5026</v>
      </c>
      <c r="J656" s="522">
        <f t="shared" si="180"/>
        <v>122324.3</v>
      </c>
      <c r="K656" s="522">
        <f t="shared" si="180"/>
        <v>5026</v>
      </c>
      <c r="L656" s="154"/>
      <c r="N656" s="154"/>
      <c r="O656" s="154"/>
    </row>
    <row r="657" spans="1:15" s="177" customFormat="1" x14ac:dyDescent="0.25">
      <c r="A657" s="255" t="s">
        <v>573</v>
      </c>
      <c r="B657" s="196" t="s">
        <v>8</v>
      </c>
      <c r="C657" s="4" t="s">
        <v>7</v>
      </c>
      <c r="D657" s="156" t="s">
        <v>114</v>
      </c>
      <c r="E657" s="330"/>
      <c r="F657" s="159">
        <f>F658</f>
        <v>80865.000000000015</v>
      </c>
      <c r="G657" s="522">
        <f t="shared" ref="G657:J657" si="181">G658</f>
        <v>7439.8</v>
      </c>
      <c r="H657" s="522">
        <f t="shared" si="181"/>
        <v>43856</v>
      </c>
      <c r="I657" s="522"/>
      <c r="J657" s="522">
        <f t="shared" si="181"/>
        <v>43856</v>
      </c>
      <c r="K657" s="522"/>
      <c r="L657" s="154"/>
      <c r="N657" s="154"/>
      <c r="O657" s="154"/>
    </row>
    <row r="658" spans="1:15" s="177" customFormat="1" x14ac:dyDescent="0.25">
      <c r="A658" s="253" t="s">
        <v>497</v>
      </c>
      <c r="B658" s="196" t="s">
        <v>8</v>
      </c>
      <c r="C658" s="4" t="s">
        <v>7</v>
      </c>
      <c r="D658" s="156" t="s">
        <v>381</v>
      </c>
      <c r="E658" s="325"/>
      <c r="F658" s="159">
        <f>F659+F667+F663</f>
        <v>80865.000000000015</v>
      </c>
      <c r="G658" s="522">
        <f t="shared" ref="G658:J658" si="182">G659+G667+G663</f>
        <v>7439.8</v>
      </c>
      <c r="H658" s="522">
        <f t="shared" si="182"/>
        <v>43856</v>
      </c>
      <c r="I658" s="522"/>
      <c r="J658" s="522">
        <f t="shared" si="182"/>
        <v>43856</v>
      </c>
      <c r="K658" s="522"/>
      <c r="L658" s="154"/>
      <c r="N658" s="154"/>
      <c r="O658" s="154"/>
    </row>
    <row r="659" spans="1:15" s="177" customFormat="1" ht="39" customHeight="1" x14ac:dyDescent="0.25">
      <c r="A659" s="523" t="s">
        <v>423</v>
      </c>
      <c r="B659" s="191" t="s">
        <v>8</v>
      </c>
      <c r="C659" s="4" t="s">
        <v>7</v>
      </c>
      <c r="D659" s="156" t="s">
        <v>382</v>
      </c>
      <c r="E659" s="325"/>
      <c r="F659" s="159">
        <f>F660</f>
        <v>72348.100000000006</v>
      </c>
      <c r="G659" s="306"/>
      <c r="H659" s="522">
        <f>H660</f>
        <v>43856</v>
      </c>
      <c r="I659" s="522"/>
      <c r="J659" s="522">
        <f>J660</f>
        <v>43856</v>
      </c>
      <c r="K659" s="522"/>
      <c r="L659" s="154"/>
      <c r="N659" s="154"/>
      <c r="O659" s="154"/>
    </row>
    <row r="660" spans="1:15" s="177" customFormat="1" ht="31.5" x14ac:dyDescent="0.25">
      <c r="A660" s="375" t="s">
        <v>380</v>
      </c>
      <c r="B660" s="191" t="s">
        <v>8</v>
      </c>
      <c r="C660" s="4" t="s">
        <v>7</v>
      </c>
      <c r="D660" s="156" t="s">
        <v>383</v>
      </c>
      <c r="E660" s="325"/>
      <c r="F660" s="159">
        <f>F661</f>
        <v>72348.100000000006</v>
      </c>
      <c r="G660" s="306"/>
      <c r="H660" s="522">
        <f>H661</f>
        <v>43856</v>
      </c>
      <c r="I660" s="522"/>
      <c r="J660" s="522">
        <f>J661</f>
        <v>43856</v>
      </c>
      <c r="K660" s="522"/>
      <c r="L660" s="154"/>
      <c r="N660" s="154"/>
      <c r="O660" s="154"/>
    </row>
    <row r="661" spans="1:15" s="177" customFormat="1" ht="31.5" x14ac:dyDescent="0.25">
      <c r="A661" s="253" t="s">
        <v>60</v>
      </c>
      <c r="B661" s="191" t="s">
        <v>8</v>
      </c>
      <c r="C661" s="4" t="s">
        <v>7</v>
      </c>
      <c r="D661" s="156" t="s">
        <v>383</v>
      </c>
      <c r="E661" s="325">
        <v>600</v>
      </c>
      <c r="F661" s="159">
        <f>F662</f>
        <v>72348.100000000006</v>
      </c>
      <c r="G661" s="306"/>
      <c r="H661" s="522">
        <f>H662</f>
        <v>43856</v>
      </c>
      <c r="I661" s="522"/>
      <c r="J661" s="522">
        <f>J662</f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61</v>
      </c>
      <c r="B662" s="191" t="s">
        <v>8</v>
      </c>
      <c r="C662" s="4" t="s">
        <v>7</v>
      </c>
      <c r="D662" s="156" t="s">
        <v>383</v>
      </c>
      <c r="E662" s="325">
        <v>610</v>
      </c>
      <c r="F662" s="159">
        <f>'ведом. 2025-2027'!AD339</f>
        <v>72348.100000000006</v>
      </c>
      <c r="G662" s="306"/>
      <c r="H662" s="522">
        <f>'ведом. 2025-2027'!AE339</f>
        <v>43856</v>
      </c>
      <c r="I662" s="522"/>
      <c r="J662" s="522">
        <f>'ведом. 2025-2027'!AF339</f>
        <v>43856</v>
      </c>
      <c r="K662" s="522"/>
      <c r="L662" s="154"/>
      <c r="N662" s="154"/>
      <c r="O662" s="154"/>
    </row>
    <row r="663" spans="1:15" s="519" customFormat="1" ht="31.5" x14ac:dyDescent="0.25">
      <c r="A663" s="479" t="s">
        <v>740</v>
      </c>
      <c r="B663" s="453" t="s">
        <v>8</v>
      </c>
      <c r="C663" s="453" t="s">
        <v>7</v>
      </c>
      <c r="D663" s="542" t="s">
        <v>741</v>
      </c>
      <c r="E663" s="482"/>
      <c r="F663" s="522">
        <f>F664</f>
        <v>2499.8000000000002</v>
      </c>
      <c r="G663" s="522">
        <f t="shared" ref="G663:J664" si="183">G664</f>
        <v>2499.8000000000002</v>
      </c>
      <c r="H663" s="522">
        <f t="shared" si="183"/>
        <v>0</v>
      </c>
      <c r="I663" s="522"/>
      <c r="J663" s="522">
        <f t="shared" si="183"/>
        <v>0</v>
      </c>
      <c r="K663" s="522"/>
      <c r="L663" s="521"/>
      <c r="N663" s="521"/>
      <c r="O663" s="521"/>
    </row>
    <row r="664" spans="1:15" s="519" customFormat="1" ht="37.5" customHeight="1" x14ac:dyDescent="0.25">
      <c r="A664" s="479" t="s">
        <v>772</v>
      </c>
      <c r="B664" s="453" t="s">
        <v>8</v>
      </c>
      <c r="C664" s="453" t="s">
        <v>7</v>
      </c>
      <c r="D664" s="542" t="s">
        <v>742</v>
      </c>
      <c r="E664" s="482"/>
      <c r="F664" s="522">
        <f>F665</f>
        <v>2499.8000000000002</v>
      </c>
      <c r="G664" s="522">
        <f t="shared" si="183"/>
        <v>2499.8000000000002</v>
      </c>
      <c r="H664" s="522">
        <f t="shared" si="183"/>
        <v>0</v>
      </c>
      <c r="I664" s="522"/>
      <c r="J664" s="522">
        <f t="shared" si="183"/>
        <v>0</v>
      </c>
      <c r="K664" s="522"/>
      <c r="L664" s="521"/>
      <c r="N664" s="521"/>
      <c r="O664" s="521"/>
    </row>
    <row r="665" spans="1:15" s="519" customFormat="1" ht="31.5" x14ac:dyDescent="0.25">
      <c r="A665" s="479" t="s">
        <v>60</v>
      </c>
      <c r="B665" s="453" t="s">
        <v>8</v>
      </c>
      <c r="C665" s="453" t="s">
        <v>7</v>
      </c>
      <c r="D665" s="542" t="s">
        <v>742</v>
      </c>
      <c r="E665" s="482">
        <v>600</v>
      </c>
      <c r="F665" s="522">
        <f>F666</f>
        <v>2499.8000000000002</v>
      </c>
      <c r="G665" s="522">
        <f t="shared" ref="G665:J665" si="184">G666</f>
        <v>2499.8000000000002</v>
      </c>
      <c r="H665" s="522">
        <f t="shared" si="184"/>
        <v>0</v>
      </c>
      <c r="I665" s="522"/>
      <c r="J665" s="522">
        <f t="shared" si="184"/>
        <v>0</v>
      </c>
      <c r="K665" s="522"/>
      <c r="L665" s="521"/>
      <c r="N665" s="521"/>
      <c r="O665" s="521"/>
    </row>
    <row r="666" spans="1:15" s="519" customFormat="1" x14ac:dyDescent="0.25">
      <c r="A666" s="479" t="s">
        <v>61</v>
      </c>
      <c r="B666" s="453" t="s">
        <v>8</v>
      </c>
      <c r="C666" s="453" t="s">
        <v>7</v>
      </c>
      <c r="D666" s="542" t="s">
        <v>742</v>
      </c>
      <c r="E666" s="482">
        <v>610</v>
      </c>
      <c r="F666" s="522">
        <f>'ведом. 2025-2027'!AD343</f>
        <v>2499.8000000000002</v>
      </c>
      <c r="G666" s="524">
        <f>F666</f>
        <v>2499.8000000000002</v>
      </c>
      <c r="H666" s="522">
        <f>'ведом. 2025-2027'!AE343</f>
        <v>0</v>
      </c>
      <c r="I666" s="522"/>
      <c r="J666" s="522">
        <f>'ведом. 2025-2027'!AF343</f>
        <v>0</v>
      </c>
      <c r="K666" s="522"/>
      <c r="L666" s="521"/>
      <c r="N666" s="521"/>
      <c r="O666" s="521"/>
    </row>
    <row r="667" spans="1:15" s="519" customFormat="1" x14ac:dyDescent="0.25">
      <c r="A667" s="479" t="s">
        <v>736</v>
      </c>
      <c r="B667" s="453" t="s">
        <v>8</v>
      </c>
      <c r="C667" s="453" t="s">
        <v>7</v>
      </c>
      <c r="D667" s="542" t="s">
        <v>739</v>
      </c>
      <c r="E667" s="482"/>
      <c r="F667" s="522">
        <f>F668</f>
        <v>6017.1</v>
      </c>
      <c r="G667" s="522">
        <f t="shared" ref="G667:J669" si="185">G668</f>
        <v>4940</v>
      </c>
      <c r="H667" s="522">
        <f t="shared" si="185"/>
        <v>0</v>
      </c>
      <c r="I667" s="522"/>
      <c r="J667" s="522">
        <f t="shared" si="185"/>
        <v>0</v>
      </c>
      <c r="K667" s="522"/>
      <c r="L667" s="521"/>
      <c r="N667" s="521"/>
      <c r="O667" s="521"/>
    </row>
    <row r="668" spans="1:15" s="519" customFormat="1" ht="47.25" x14ac:dyDescent="0.25">
      <c r="A668" s="479" t="s">
        <v>737</v>
      </c>
      <c r="B668" s="453" t="s">
        <v>8</v>
      </c>
      <c r="C668" s="453" t="s">
        <v>7</v>
      </c>
      <c r="D668" s="542" t="s">
        <v>738</v>
      </c>
      <c r="E668" s="482"/>
      <c r="F668" s="522">
        <f>F669</f>
        <v>6017.1</v>
      </c>
      <c r="G668" s="522">
        <f t="shared" si="185"/>
        <v>4940</v>
      </c>
      <c r="H668" s="522">
        <f t="shared" si="185"/>
        <v>0</v>
      </c>
      <c r="I668" s="522"/>
      <c r="J668" s="522">
        <f t="shared" si="185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738</v>
      </c>
      <c r="E669" s="482">
        <v>600</v>
      </c>
      <c r="F669" s="522">
        <f>F670</f>
        <v>6017.1</v>
      </c>
      <c r="G669" s="522">
        <f t="shared" si="185"/>
        <v>4940</v>
      </c>
      <c r="H669" s="522">
        <f t="shared" si="185"/>
        <v>0</v>
      </c>
      <c r="I669" s="522"/>
      <c r="J669" s="522">
        <f t="shared" si="185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738</v>
      </c>
      <c r="E670" s="482">
        <v>610</v>
      </c>
      <c r="F670" s="522">
        <f>'ведом. 2025-2027'!AD347</f>
        <v>6017.1</v>
      </c>
      <c r="G670" s="524">
        <v>4940</v>
      </c>
      <c r="H670" s="522">
        <f>'ведом. 2025-2027'!AE347</f>
        <v>0</v>
      </c>
      <c r="I670" s="522"/>
      <c r="J670" s="522">
        <f>'ведом. 2025-2027'!AF347</f>
        <v>0</v>
      </c>
      <c r="K670" s="522"/>
      <c r="L670" s="521"/>
      <c r="N670" s="521"/>
      <c r="O670" s="521"/>
    </row>
    <row r="671" spans="1:15" s="138" customFormat="1" x14ac:dyDescent="0.25">
      <c r="A671" s="385" t="s">
        <v>262</v>
      </c>
      <c r="B671" s="196" t="s">
        <v>8</v>
      </c>
      <c r="C671" s="4" t="s">
        <v>7</v>
      </c>
      <c r="D671" s="26" t="s">
        <v>100</v>
      </c>
      <c r="E671" s="326"/>
      <c r="F671" s="159">
        <f t="shared" ref="F671:K671" si="186">F677+F672</f>
        <v>77805.399999999994</v>
      </c>
      <c r="G671" s="306">
        <f t="shared" si="186"/>
        <v>5026</v>
      </c>
      <c r="H671" s="522">
        <f t="shared" si="186"/>
        <v>76082.2</v>
      </c>
      <c r="I671" s="522">
        <f t="shared" si="186"/>
        <v>5026</v>
      </c>
      <c r="J671" s="522">
        <f t="shared" si="186"/>
        <v>78468.3</v>
      </c>
      <c r="K671" s="522">
        <f t="shared" si="186"/>
        <v>5026</v>
      </c>
      <c r="L671" s="154"/>
      <c r="N671" s="154"/>
      <c r="O671" s="154"/>
    </row>
    <row r="672" spans="1:15" s="177" customFormat="1" x14ac:dyDescent="0.25">
      <c r="A672" s="255" t="s">
        <v>265</v>
      </c>
      <c r="B672" s="191" t="s">
        <v>8</v>
      </c>
      <c r="C672" s="4" t="s">
        <v>7</v>
      </c>
      <c r="D672" s="156" t="s">
        <v>117</v>
      </c>
      <c r="E672" s="326"/>
      <c r="F672" s="159">
        <f t="shared" ref="F672:K675" si="187">F673</f>
        <v>5026</v>
      </c>
      <c r="G672" s="306">
        <f t="shared" si="187"/>
        <v>5026</v>
      </c>
      <c r="H672" s="522">
        <f t="shared" si="187"/>
        <v>5026</v>
      </c>
      <c r="I672" s="522">
        <f t="shared" si="187"/>
        <v>5026</v>
      </c>
      <c r="J672" s="522">
        <f t="shared" si="187"/>
        <v>5026</v>
      </c>
      <c r="K672" s="522">
        <f t="shared" si="187"/>
        <v>5026</v>
      </c>
      <c r="L672" s="154"/>
      <c r="N672" s="154"/>
      <c r="O672" s="154"/>
    </row>
    <row r="673" spans="1:15" s="177" customFormat="1" ht="31.5" x14ac:dyDescent="0.25">
      <c r="A673" s="271" t="s">
        <v>266</v>
      </c>
      <c r="B673" s="191" t="s">
        <v>8</v>
      </c>
      <c r="C673" s="4" t="s">
        <v>7</v>
      </c>
      <c r="D673" s="156" t="s">
        <v>447</v>
      </c>
      <c r="E673" s="326"/>
      <c r="F673" s="159">
        <f t="shared" si="187"/>
        <v>5026</v>
      </c>
      <c r="G673" s="306">
        <f t="shared" si="187"/>
        <v>5026</v>
      </c>
      <c r="H673" s="522">
        <f t="shared" si="187"/>
        <v>5026</v>
      </c>
      <c r="I673" s="522">
        <f t="shared" si="187"/>
        <v>5026</v>
      </c>
      <c r="J673" s="522">
        <f t="shared" si="187"/>
        <v>5026</v>
      </c>
      <c r="K673" s="522">
        <f t="shared" si="187"/>
        <v>5026</v>
      </c>
      <c r="L673" s="154"/>
      <c r="N673" s="154"/>
      <c r="O673" s="154"/>
    </row>
    <row r="674" spans="1:15" s="177" customFormat="1" ht="141.75" x14ac:dyDescent="0.25">
      <c r="A674" s="256" t="s">
        <v>400</v>
      </c>
      <c r="B674" s="192" t="s">
        <v>8</v>
      </c>
      <c r="C674" s="186" t="s">
        <v>7</v>
      </c>
      <c r="D674" s="156" t="s">
        <v>471</v>
      </c>
      <c r="E674" s="326"/>
      <c r="F674" s="159">
        <f t="shared" si="187"/>
        <v>5026</v>
      </c>
      <c r="G674" s="306">
        <f t="shared" si="187"/>
        <v>5026</v>
      </c>
      <c r="H674" s="522">
        <f t="shared" si="187"/>
        <v>5026</v>
      </c>
      <c r="I674" s="522">
        <f t="shared" si="187"/>
        <v>5026</v>
      </c>
      <c r="J674" s="522">
        <f t="shared" si="187"/>
        <v>5026</v>
      </c>
      <c r="K674" s="522">
        <f t="shared" si="187"/>
        <v>5026</v>
      </c>
      <c r="L674" s="154"/>
      <c r="N674" s="154"/>
      <c r="O674" s="154"/>
    </row>
    <row r="675" spans="1:15" s="177" customFormat="1" ht="31.5" x14ac:dyDescent="0.25">
      <c r="A675" s="253" t="s">
        <v>60</v>
      </c>
      <c r="B675" s="191" t="s">
        <v>8</v>
      </c>
      <c r="C675" s="4" t="s">
        <v>7</v>
      </c>
      <c r="D675" s="156" t="s">
        <v>471</v>
      </c>
      <c r="E675" s="326">
        <v>600</v>
      </c>
      <c r="F675" s="159">
        <f t="shared" si="187"/>
        <v>5026</v>
      </c>
      <c r="G675" s="306">
        <f t="shared" si="187"/>
        <v>5026</v>
      </c>
      <c r="H675" s="522">
        <f t="shared" si="187"/>
        <v>5026</v>
      </c>
      <c r="I675" s="522">
        <f t="shared" si="187"/>
        <v>5026</v>
      </c>
      <c r="J675" s="522">
        <f t="shared" si="187"/>
        <v>5026</v>
      </c>
      <c r="K675" s="522">
        <f t="shared" si="187"/>
        <v>5026</v>
      </c>
      <c r="L675" s="154"/>
      <c r="N675" s="154"/>
      <c r="O675" s="154"/>
    </row>
    <row r="676" spans="1:15" s="177" customFormat="1" x14ac:dyDescent="0.25">
      <c r="A676" s="253" t="s">
        <v>61</v>
      </c>
      <c r="B676" s="191" t="s">
        <v>8</v>
      </c>
      <c r="C676" s="4" t="s">
        <v>7</v>
      </c>
      <c r="D676" s="156" t="s">
        <v>471</v>
      </c>
      <c r="E676" s="326">
        <v>610</v>
      </c>
      <c r="F676" s="159">
        <f>'ведом. 2025-2027'!AD726</f>
        <v>5026</v>
      </c>
      <c r="G676" s="306">
        <f>F676</f>
        <v>5026</v>
      </c>
      <c r="H676" s="522">
        <f>'ведом. 2025-2027'!AE726</f>
        <v>5026</v>
      </c>
      <c r="I676" s="522">
        <f>H676</f>
        <v>5026</v>
      </c>
      <c r="J676" s="522">
        <f>'ведом. 2025-2027'!AF726</f>
        <v>5026</v>
      </c>
      <c r="K676" s="522">
        <f>J676</f>
        <v>5026</v>
      </c>
      <c r="L676" s="154"/>
      <c r="N676" s="154"/>
      <c r="O676" s="154"/>
    </row>
    <row r="677" spans="1:15" s="138" customFormat="1" ht="31.5" x14ac:dyDescent="0.25">
      <c r="A677" s="255" t="s">
        <v>475</v>
      </c>
      <c r="B677" s="196" t="s">
        <v>8</v>
      </c>
      <c r="C677" s="4" t="s">
        <v>7</v>
      </c>
      <c r="D677" s="156" t="s">
        <v>101</v>
      </c>
      <c r="E677" s="340"/>
      <c r="F677" s="159">
        <f>F678+F683</f>
        <v>72779.399999999994</v>
      </c>
      <c r="G677" s="306"/>
      <c r="H677" s="522">
        <f>H678+H683</f>
        <v>71056.2</v>
      </c>
      <c r="I677" s="522"/>
      <c r="J677" s="522">
        <f>J678+J683</f>
        <v>73442.3</v>
      </c>
      <c r="K677" s="522"/>
      <c r="L677" s="154"/>
      <c r="N677" s="154"/>
      <c r="O677" s="154"/>
    </row>
    <row r="678" spans="1:15" s="138" customFormat="1" ht="31.5" x14ac:dyDescent="0.25">
      <c r="A678" s="255" t="s">
        <v>476</v>
      </c>
      <c r="B678" s="196" t="s">
        <v>8</v>
      </c>
      <c r="C678" s="4" t="s">
        <v>7</v>
      </c>
      <c r="D678" s="156" t="s">
        <v>477</v>
      </c>
      <c r="E678" s="340"/>
      <c r="F678" s="159">
        <f>F679</f>
        <v>38763.899999999994</v>
      </c>
      <c r="G678" s="522"/>
      <c r="H678" s="522">
        <f t="shared" ref="H678:J678" si="188">H679</f>
        <v>38974.5</v>
      </c>
      <c r="I678" s="522"/>
      <c r="J678" s="522">
        <f t="shared" si="188"/>
        <v>39288.600000000006</v>
      </c>
      <c r="K678" s="522"/>
      <c r="L678" s="154"/>
      <c r="N678" s="154"/>
      <c r="O678" s="154"/>
    </row>
    <row r="679" spans="1:15" s="138" customFormat="1" ht="31.5" x14ac:dyDescent="0.25">
      <c r="A679" s="255" t="s">
        <v>268</v>
      </c>
      <c r="B679" s="196" t="s">
        <v>8</v>
      </c>
      <c r="C679" s="4" t="s">
        <v>7</v>
      </c>
      <c r="D679" s="156" t="s">
        <v>478</v>
      </c>
      <c r="E679" s="342"/>
      <c r="F679" s="159">
        <f>F680</f>
        <v>38763.899999999994</v>
      </c>
      <c r="G679" s="159"/>
      <c r="H679" s="522">
        <f>H680</f>
        <v>38974.5</v>
      </c>
      <c r="I679" s="522"/>
      <c r="J679" s="522">
        <f>J680</f>
        <v>39288.600000000006</v>
      </c>
      <c r="K679" s="522"/>
      <c r="L679" s="154"/>
      <c r="N679" s="154"/>
      <c r="O679" s="154"/>
    </row>
    <row r="680" spans="1:15" s="177" customFormat="1" ht="31.5" x14ac:dyDescent="0.25">
      <c r="A680" s="375" t="s">
        <v>331</v>
      </c>
      <c r="B680" s="196" t="s">
        <v>8</v>
      </c>
      <c r="C680" s="4" t="s">
        <v>7</v>
      </c>
      <c r="D680" s="156" t="s">
        <v>479</v>
      </c>
      <c r="E680" s="343"/>
      <c r="F680" s="159">
        <f>F682</f>
        <v>38763.899999999994</v>
      </c>
      <c r="G680" s="306"/>
      <c r="H680" s="522">
        <f>H682</f>
        <v>38974.5</v>
      </c>
      <c r="I680" s="522"/>
      <c r="J680" s="522">
        <f>J682</f>
        <v>39288.600000000006</v>
      </c>
      <c r="K680" s="522"/>
      <c r="L680" s="154"/>
      <c r="N680" s="154"/>
      <c r="O680" s="154"/>
    </row>
    <row r="681" spans="1:15" s="177" customFormat="1" ht="31.5" x14ac:dyDescent="0.25">
      <c r="A681" s="375" t="s">
        <v>60</v>
      </c>
      <c r="B681" s="196" t="s">
        <v>8</v>
      </c>
      <c r="C681" s="4" t="s">
        <v>7</v>
      </c>
      <c r="D681" s="156" t="s">
        <v>479</v>
      </c>
      <c r="E681" s="326">
        <v>600</v>
      </c>
      <c r="F681" s="159">
        <f>F682</f>
        <v>38763.899999999994</v>
      </c>
      <c r="G681" s="306"/>
      <c r="H681" s="522">
        <f>H682</f>
        <v>38974.5</v>
      </c>
      <c r="I681" s="522"/>
      <c r="J681" s="522">
        <f>J682</f>
        <v>39288.600000000006</v>
      </c>
      <c r="K681" s="522"/>
      <c r="L681" s="154"/>
      <c r="N681" s="154"/>
      <c r="O681" s="154"/>
    </row>
    <row r="682" spans="1:15" s="177" customFormat="1" x14ac:dyDescent="0.25">
      <c r="A682" s="375" t="s">
        <v>61</v>
      </c>
      <c r="B682" s="196" t="s">
        <v>8</v>
      </c>
      <c r="C682" s="4" t="s">
        <v>7</v>
      </c>
      <c r="D682" s="156" t="s">
        <v>479</v>
      </c>
      <c r="E682" s="326">
        <v>610</v>
      </c>
      <c r="F682" s="159">
        <f>'ведом. 2025-2027'!AD732</f>
        <v>38763.899999999994</v>
      </c>
      <c r="G682" s="306"/>
      <c r="H682" s="522">
        <f>'ведом. 2025-2027'!AE732</f>
        <v>38974.5</v>
      </c>
      <c r="I682" s="522"/>
      <c r="J682" s="522">
        <f>'ведом. 2025-2027'!AF732</f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480</v>
      </c>
      <c r="B683" s="196" t="s">
        <v>8</v>
      </c>
      <c r="C683" s="4" t="s">
        <v>7</v>
      </c>
      <c r="D683" s="156" t="s">
        <v>481</v>
      </c>
      <c r="E683" s="326"/>
      <c r="F683" s="159">
        <f>F684</f>
        <v>34015.5</v>
      </c>
      <c r="G683" s="306"/>
      <c r="H683" s="522">
        <f>H684</f>
        <v>32081.7</v>
      </c>
      <c r="I683" s="522"/>
      <c r="J683" s="522">
        <f>J684</f>
        <v>34153.699999999997</v>
      </c>
      <c r="K683" s="522"/>
      <c r="L683" s="154"/>
      <c r="N683" s="154"/>
      <c r="O683" s="154"/>
    </row>
    <row r="684" spans="1:15" s="138" customFormat="1" ht="31.5" x14ac:dyDescent="0.25">
      <c r="A684" s="256" t="s">
        <v>156</v>
      </c>
      <c r="B684" s="196" t="s">
        <v>8</v>
      </c>
      <c r="C684" s="4" t="s">
        <v>7</v>
      </c>
      <c r="D684" s="156" t="s">
        <v>482</v>
      </c>
      <c r="E684" s="326"/>
      <c r="F684" s="159">
        <f>F685</f>
        <v>34015.5</v>
      </c>
      <c r="G684" s="522"/>
      <c r="H684" s="522">
        <f t="shared" ref="H684:J684" si="189">H685</f>
        <v>32081.7</v>
      </c>
      <c r="I684" s="522"/>
      <c r="J684" s="522">
        <f t="shared" si="189"/>
        <v>34153.699999999997</v>
      </c>
      <c r="K684" s="522"/>
      <c r="L684" s="154"/>
      <c r="N684" s="154"/>
      <c r="O684" s="154"/>
    </row>
    <row r="685" spans="1:15" s="138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482</v>
      </c>
      <c r="E685" s="326">
        <v>600</v>
      </c>
      <c r="F685" s="159">
        <f>F686+F687+F688</f>
        <v>34015.5</v>
      </c>
      <c r="G685" s="306"/>
      <c r="H685" s="522">
        <f>H686+H687+H688</f>
        <v>32081.7</v>
      </c>
      <c r="I685" s="522"/>
      <c r="J685" s="522">
        <f>J686+J687+J688</f>
        <v>34153.699999999997</v>
      </c>
      <c r="K685" s="522"/>
      <c r="L685" s="154"/>
      <c r="N685" s="154"/>
      <c r="O685" s="154"/>
    </row>
    <row r="686" spans="1:15" s="138" customFormat="1" x14ac:dyDescent="0.25">
      <c r="A686" s="375" t="s">
        <v>61</v>
      </c>
      <c r="B686" s="196" t="s">
        <v>8</v>
      </c>
      <c r="C686" s="4" t="s">
        <v>7</v>
      </c>
      <c r="D686" s="156" t="s">
        <v>482</v>
      </c>
      <c r="E686" s="326">
        <v>610</v>
      </c>
      <c r="F686" s="159">
        <f>'ведом. 2025-2027'!AD736</f>
        <v>30689.8</v>
      </c>
      <c r="G686" s="306"/>
      <c r="H686" s="522">
        <f>'ведом. 2025-2027'!AE736</f>
        <v>28747.1</v>
      </c>
      <c r="I686" s="522"/>
      <c r="J686" s="522">
        <f>'ведом. 2025-2027'!AF736</f>
        <v>30816.199999999997</v>
      </c>
      <c r="K686" s="522"/>
      <c r="L686" s="154"/>
      <c r="N686" s="154"/>
      <c r="O686" s="154"/>
    </row>
    <row r="687" spans="1:15" s="177" customFormat="1" x14ac:dyDescent="0.25">
      <c r="A687" s="253" t="s">
        <v>130</v>
      </c>
      <c r="B687" s="196" t="s">
        <v>8</v>
      </c>
      <c r="C687" s="4" t="s">
        <v>7</v>
      </c>
      <c r="D687" s="156" t="s">
        <v>482</v>
      </c>
      <c r="E687" s="326">
        <v>620</v>
      </c>
      <c r="F687" s="159">
        <f>'ведом. 2025-2027'!AD737</f>
        <v>2697</v>
      </c>
      <c r="G687" s="306"/>
      <c r="H687" s="522">
        <f>'ведом. 2025-2027'!AE737</f>
        <v>2705.8999999999996</v>
      </c>
      <c r="I687" s="522"/>
      <c r="J687" s="522">
        <f>'ведом. 2025-2027'!AF737</f>
        <v>2708.8</v>
      </c>
      <c r="K687" s="522"/>
      <c r="L687" s="154"/>
      <c r="N687" s="154"/>
      <c r="O687" s="154"/>
    </row>
    <row r="688" spans="1:15" s="177" customFormat="1" ht="47.25" x14ac:dyDescent="0.25">
      <c r="A688" s="253" t="s">
        <v>364</v>
      </c>
      <c r="B688" s="196" t="s">
        <v>8</v>
      </c>
      <c r="C688" s="4" t="s">
        <v>7</v>
      </c>
      <c r="D688" s="156" t="s">
        <v>482</v>
      </c>
      <c r="E688" s="326">
        <v>630</v>
      </c>
      <c r="F688" s="159">
        <f>'ведом. 2025-2027'!AD738</f>
        <v>628.70000000000005</v>
      </c>
      <c r="G688" s="306"/>
      <c r="H688" s="522">
        <f>'ведом. 2025-2027'!AE738</f>
        <v>628.70000000000005</v>
      </c>
      <c r="I688" s="522"/>
      <c r="J688" s="522">
        <f>'ведом. 2025-2027'!AF738</f>
        <v>628.70000000000005</v>
      </c>
      <c r="K688" s="522"/>
      <c r="L688" s="154"/>
      <c r="N688" s="154"/>
      <c r="O688" s="154"/>
    </row>
    <row r="689" spans="1:15" s="138" customFormat="1" x14ac:dyDescent="0.25">
      <c r="A689" s="375" t="s">
        <v>135</v>
      </c>
      <c r="B689" s="191" t="s">
        <v>8</v>
      </c>
      <c r="C689" s="4" t="s">
        <v>8</v>
      </c>
      <c r="D689" s="26"/>
      <c r="E689" s="325"/>
      <c r="F689" s="159">
        <f>F690+F696</f>
        <v>3026.2999999999997</v>
      </c>
      <c r="G689" s="159"/>
      <c r="H689" s="522">
        <f>H690+H696</f>
        <v>2157.9</v>
      </c>
      <c r="I689" s="522"/>
      <c r="J689" s="522">
        <f>J690+J696</f>
        <v>2246.4</v>
      </c>
      <c r="K689" s="522"/>
      <c r="L689" s="154"/>
      <c r="N689" s="154"/>
      <c r="O689" s="154"/>
    </row>
    <row r="690" spans="1:15" s="138" customFormat="1" ht="31.5" x14ac:dyDescent="0.25">
      <c r="A690" s="255" t="s">
        <v>161</v>
      </c>
      <c r="B690" s="191" t="s">
        <v>8</v>
      </c>
      <c r="C690" s="4" t="s">
        <v>8</v>
      </c>
      <c r="D690" s="26" t="s">
        <v>102</v>
      </c>
      <c r="E690" s="325"/>
      <c r="F690" s="159">
        <f>F691</f>
        <v>295.2</v>
      </c>
      <c r="G690" s="306"/>
      <c r="H690" s="522">
        <f>H691</f>
        <v>295.2</v>
      </c>
      <c r="I690" s="522"/>
      <c r="J690" s="522">
        <f>J691</f>
        <v>295.2</v>
      </c>
      <c r="K690" s="522"/>
      <c r="L690" s="154"/>
      <c r="N690" s="154"/>
      <c r="O690" s="154"/>
    </row>
    <row r="691" spans="1:15" s="138" customFormat="1" x14ac:dyDescent="0.25">
      <c r="A691" s="259" t="s">
        <v>162</v>
      </c>
      <c r="B691" s="191" t="s">
        <v>8</v>
      </c>
      <c r="C691" s="4" t="s">
        <v>8</v>
      </c>
      <c r="D691" s="26" t="s">
        <v>106</v>
      </c>
      <c r="E691" s="325"/>
      <c r="F691" s="159">
        <f>F692</f>
        <v>295.2</v>
      </c>
      <c r="G691" s="306"/>
      <c r="H691" s="522">
        <f>H692</f>
        <v>295.2</v>
      </c>
      <c r="I691" s="522"/>
      <c r="J691" s="522">
        <f>J692</f>
        <v>295.2</v>
      </c>
      <c r="K691" s="522"/>
      <c r="L691" s="154"/>
      <c r="N691" s="154"/>
      <c r="O691" s="154"/>
    </row>
    <row r="692" spans="1:15" s="138" customFormat="1" ht="31.5" x14ac:dyDescent="0.25">
      <c r="A692" s="277" t="s">
        <v>527</v>
      </c>
      <c r="B692" s="191" t="s">
        <v>8</v>
      </c>
      <c r="C692" s="4" t="s">
        <v>8</v>
      </c>
      <c r="D692" s="156" t="s">
        <v>166</v>
      </c>
      <c r="E692" s="325"/>
      <c r="F692" s="159">
        <f>F693</f>
        <v>295.2</v>
      </c>
      <c r="G692" s="306"/>
      <c r="H692" s="522">
        <f>H693</f>
        <v>295.2</v>
      </c>
      <c r="I692" s="522"/>
      <c r="J692" s="522">
        <f>J693</f>
        <v>295.2</v>
      </c>
      <c r="K692" s="522"/>
      <c r="L692" s="154"/>
      <c r="N692" s="154"/>
      <c r="O692" s="154"/>
    </row>
    <row r="693" spans="1:15" s="138" customFormat="1" ht="31.5" x14ac:dyDescent="0.25">
      <c r="A693" s="259" t="s">
        <v>598</v>
      </c>
      <c r="B693" s="191" t="s">
        <v>8</v>
      </c>
      <c r="C693" s="4" t="s">
        <v>8</v>
      </c>
      <c r="D693" s="291" t="s">
        <v>599</v>
      </c>
      <c r="E693" s="325"/>
      <c r="F693" s="159">
        <f>F694</f>
        <v>295.2</v>
      </c>
      <c r="G693" s="306"/>
      <c r="H693" s="522">
        <f>H694</f>
        <v>295.2</v>
      </c>
      <c r="I693" s="522"/>
      <c r="J693" s="522">
        <f>J694</f>
        <v>295.2</v>
      </c>
      <c r="K693" s="522"/>
      <c r="L693" s="154"/>
      <c r="N693" s="154"/>
      <c r="O693" s="154"/>
    </row>
    <row r="694" spans="1:15" s="138" customFormat="1" x14ac:dyDescent="0.25">
      <c r="A694" s="253" t="s">
        <v>120</v>
      </c>
      <c r="B694" s="191" t="s">
        <v>8</v>
      </c>
      <c r="C694" s="4" t="s">
        <v>8</v>
      </c>
      <c r="D694" s="291" t="s">
        <v>599</v>
      </c>
      <c r="E694" s="326">
        <v>200</v>
      </c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ht="31.5" x14ac:dyDescent="0.25">
      <c r="A695" s="253" t="s">
        <v>52</v>
      </c>
      <c r="B695" s="191" t="s">
        <v>8</v>
      </c>
      <c r="C695" s="4" t="s">
        <v>8</v>
      </c>
      <c r="D695" s="291" t="s">
        <v>599</v>
      </c>
      <c r="E695" s="326">
        <v>240</v>
      </c>
      <c r="F695" s="159">
        <f>'ведом. 2025-2027'!AD354</f>
        <v>295.2</v>
      </c>
      <c r="G695" s="306"/>
      <c r="H695" s="522">
        <f>'ведом. 2025-2027'!AE354</f>
        <v>295.2</v>
      </c>
      <c r="I695" s="522"/>
      <c r="J695" s="522">
        <f>'ведом. 2025-2027'!AF354</f>
        <v>295.2</v>
      </c>
      <c r="K695" s="522"/>
      <c r="L695" s="154"/>
      <c r="N695" s="154"/>
      <c r="O695" s="154"/>
    </row>
    <row r="696" spans="1:15" s="138" customFormat="1" ht="31.5" x14ac:dyDescent="0.25">
      <c r="A696" s="255" t="s">
        <v>298</v>
      </c>
      <c r="B696" s="191" t="s">
        <v>8</v>
      </c>
      <c r="C696" s="4" t="s">
        <v>8</v>
      </c>
      <c r="D696" s="156" t="s">
        <v>132</v>
      </c>
      <c r="E696" s="326"/>
      <c r="F696" s="159">
        <f>F697+F708</f>
        <v>2731.1</v>
      </c>
      <c r="G696" s="522"/>
      <c r="H696" s="522">
        <f t="shared" ref="H696:J696" si="190">H697+H708</f>
        <v>1862.7</v>
      </c>
      <c r="I696" s="522"/>
      <c r="J696" s="522">
        <f t="shared" si="190"/>
        <v>1951.2</v>
      </c>
      <c r="K696" s="522"/>
      <c r="L696" s="154"/>
      <c r="N696" s="154"/>
      <c r="O696" s="154"/>
    </row>
    <row r="697" spans="1:15" s="138" customFormat="1" x14ac:dyDescent="0.25">
      <c r="A697" s="255" t="s">
        <v>307</v>
      </c>
      <c r="B697" s="11" t="s">
        <v>8</v>
      </c>
      <c r="C697" s="189" t="s">
        <v>8</v>
      </c>
      <c r="D697" s="156" t="s">
        <v>308</v>
      </c>
      <c r="E697" s="326"/>
      <c r="F697" s="159">
        <f>F698+F704</f>
        <v>2581.1</v>
      </c>
      <c r="G697" s="159"/>
      <c r="H697" s="522">
        <f>H698+H704</f>
        <v>1862.7</v>
      </c>
      <c r="I697" s="522"/>
      <c r="J697" s="522">
        <f>J698+J704</f>
        <v>1951.2</v>
      </c>
      <c r="K697" s="522"/>
      <c r="L697" s="154"/>
      <c r="N697" s="154"/>
      <c r="O697" s="154"/>
    </row>
    <row r="698" spans="1:15" s="138" customFormat="1" x14ac:dyDescent="0.25">
      <c r="A698" s="272" t="s">
        <v>513</v>
      </c>
      <c r="B698" s="11" t="s">
        <v>8</v>
      </c>
      <c r="C698" s="189" t="s">
        <v>8</v>
      </c>
      <c r="D698" s="156" t="s">
        <v>309</v>
      </c>
      <c r="E698" s="326"/>
      <c r="F698" s="159">
        <f>F699</f>
        <v>1330.6</v>
      </c>
      <c r="G698" s="159"/>
      <c r="H698" s="522">
        <f>H699</f>
        <v>612.20000000000005</v>
      </c>
      <c r="I698" s="522"/>
      <c r="J698" s="522">
        <f>J699</f>
        <v>700.7</v>
      </c>
      <c r="K698" s="522"/>
      <c r="L698" s="154"/>
      <c r="N698" s="154"/>
      <c r="O698" s="154"/>
    </row>
    <row r="699" spans="1:15" s="138" customFormat="1" ht="36" customHeight="1" x14ac:dyDescent="0.25">
      <c r="A699" s="278" t="s">
        <v>775</v>
      </c>
      <c r="B699" s="191" t="s">
        <v>8</v>
      </c>
      <c r="C699" s="4" t="s">
        <v>8</v>
      </c>
      <c r="D699" s="156" t="s">
        <v>310</v>
      </c>
      <c r="E699" s="326"/>
      <c r="F699" s="159">
        <f>F700+F702</f>
        <v>1330.6</v>
      </c>
      <c r="G699" s="522"/>
      <c r="H699" s="522">
        <f t="shared" ref="H699:J699" si="191">H700+H702</f>
        <v>612.20000000000005</v>
      </c>
      <c r="I699" s="522"/>
      <c r="J699" s="522">
        <f t="shared" si="191"/>
        <v>700.7</v>
      </c>
      <c r="K699" s="522"/>
      <c r="L699" s="154"/>
      <c r="N699" s="154"/>
      <c r="O699" s="154"/>
    </row>
    <row r="700" spans="1:15" s="138" customFormat="1" x14ac:dyDescent="0.25">
      <c r="A700" s="253" t="s">
        <v>120</v>
      </c>
      <c r="B700" s="11" t="s">
        <v>8</v>
      </c>
      <c r="C700" s="189" t="s">
        <v>8</v>
      </c>
      <c r="D700" s="156" t="s">
        <v>310</v>
      </c>
      <c r="E700" s="326">
        <v>200</v>
      </c>
      <c r="F700" s="159">
        <f>F701</f>
        <v>679.99999999999989</v>
      </c>
      <c r="G700" s="351"/>
      <c r="H700" s="522">
        <f>H701</f>
        <v>450.00000000000006</v>
      </c>
      <c r="I700" s="163"/>
      <c r="J700" s="522">
        <f>J701</f>
        <v>450.00000000000006</v>
      </c>
      <c r="K700" s="163"/>
      <c r="L700" s="154"/>
      <c r="N700" s="154"/>
      <c r="O700" s="154"/>
    </row>
    <row r="701" spans="1:15" s="138" customFormat="1" ht="31.5" x14ac:dyDescent="0.25">
      <c r="A701" s="253" t="s">
        <v>52</v>
      </c>
      <c r="B701" s="11" t="s">
        <v>8</v>
      </c>
      <c r="C701" s="189" t="s">
        <v>8</v>
      </c>
      <c r="D701" s="156" t="s">
        <v>310</v>
      </c>
      <c r="E701" s="326">
        <v>240</v>
      </c>
      <c r="F701" s="159">
        <f>'ведом. 2025-2027'!AD360</f>
        <v>679.99999999999989</v>
      </c>
      <c r="G701" s="306"/>
      <c r="H701" s="522">
        <f>'ведом. 2025-2027'!AE360</f>
        <v>450.00000000000006</v>
      </c>
      <c r="I701" s="522"/>
      <c r="J701" s="522">
        <f>'ведом. 2025-2027'!AF360</f>
        <v>450.00000000000006</v>
      </c>
      <c r="K701" s="522"/>
      <c r="L701" s="154"/>
      <c r="N701" s="154"/>
      <c r="O701" s="154"/>
    </row>
    <row r="702" spans="1:15" s="519" customFormat="1" ht="31.5" x14ac:dyDescent="0.25">
      <c r="A702" s="479" t="s">
        <v>60</v>
      </c>
      <c r="B702" s="474" t="s">
        <v>8</v>
      </c>
      <c r="C702" s="474" t="s">
        <v>8</v>
      </c>
      <c r="D702" s="542" t="s">
        <v>310</v>
      </c>
      <c r="E702" s="454">
        <v>600</v>
      </c>
      <c r="F702" s="522">
        <f>F703</f>
        <v>650.6</v>
      </c>
      <c r="G702" s="522"/>
      <c r="H702" s="522">
        <f t="shared" ref="H702:J702" si="192">H703</f>
        <v>162.19999999999999</v>
      </c>
      <c r="I702" s="522"/>
      <c r="J702" s="522">
        <f t="shared" si="192"/>
        <v>250.7</v>
      </c>
      <c r="K702" s="522"/>
      <c r="L702" s="521"/>
      <c r="N702" s="521"/>
      <c r="O702" s="521"/>
    </row>
    <row r="703" spans="1:15" s="519" customFormat="1" x14ac:dyDescent="0.25">
      <c r="A703" s="479" t="s">
        <v>61</v>
      </c>
      <c r="B703" s="474" t="s">
        <v>8</v>
      </c>
      <c r="C703" s="474" t="s">
        <v>8</v>
      </c>
      <c r="D703" s="542" t="s">
        <v>310</v>
      </c>
      <c r="E703" s="454">
        <v>610</v>
      </c>
      <c r="F703" s="522">
        <f>'ведом. 2025-2027'!AD362</f>
        <v>650.6</v>
      </c>
      <c r="G703" s="524"/>
      <c r="H703" s="522">
        <f>'ведом. 2025-2027'!AE362</f>
        <v>162.19999999999999</v>
      </c>
      <c r="I703" s="522"/>
      <c r="J703" s="522">
        <f>'ведом. 2025-2027'!AF362</f>
        <v>250.7</v>
      </c>
      <c r="K703" s="522"/>
      <c r="L703" s="521"/>
      <c r="N703" s="521"/>
      <c r="O703" s="521"/>
    </row>
    <row r="704" spans="1:15" s="177" customFormat="1" ht="63" x14ac:dyDescent="0.25">
      <c r="A704" s="376" t="s">
        <v>579</v>
      </c>
      <c r="B704" s="11" t="s">
        <v>8</v>
      </c>
      <c r="C704" s="189" t="s">
        <v>8</v>
      </c>
      <c r="D704" s="309" t="s">
        <v>580</v>
      </c>
      <c r="E704" s="326"/>
      <c r="F704" s="159">
        <f>F705</f>
        <v>1250.5</v>
      </c>
      <c r="G704" s="306"/>
      <c r="H704" s="522">
        <f>H705</f>
        <v>1250.5</v>
      </c>
      <c r="I704" s="522"/>
      <c r="J704" s="522">
        <f>J705</f>
        <v>1250.5</v>
      </c>
      <c r="K704" s="522"/>
      <c r="L704" s="154"/>
      <c r="N704" s="154"/>
      <c r="O704" s="154"/>
    </row>
    <row r="705" spans="1:15" s="177" customFormat="1" ht="33.75" customHeight="1" x14ac:dyDescent="0.25">
      <c r="A705" s="376" t="s">
        <v>776</v>
      </c>
      <c r="B705" s="11" t="s">
        <v>8</v>
      </c>
      <c r="C705" s="189" t="s">
        <v>8</v>
      </c>
      <c r="D705" s="309" t="s">
        <v>581</v>
      </c>
      <c r="E705" s="326"/>
      <c r="F705" s="159">
        <f>F706</f>
        <v>1250.5</v>
      </c>
      <c r="G705" s="306"/>
      <c r="H705" s="522">
        <f>H706</f>
        <v>1250.5</v>
      </c>
      <c r="I705" s="522"/>
      <c r="J705" s="522">
        <f>J706</f>
        <v>1250.5</v>
      </c>
      <c r="K705" s="522"/>
      <c r="L705" s="154"/>
      <c r="N705" s="154"/>
      <c r="O705" s="154"/>
    </row>
    <row r="706" spans="1:15" s="177" customFormat="1" ht="31.5" x14ac:dyDescent="0.25">
      <c r="A706" s="375" t="s">
        <v>60</v>
      </c>
      <c r="B706" s="11" t="s">
        <v>8</v>
      </c>
      <c r="C706" s="189" t="s">
        <v>8</v>
      </c>
      <c r="D706" s="309" t="s">
        <v>581</v>
      </c>
      <c r="E706" s="326">
        <v>600</v>
      </c>
      <c r="F706" s="159">
        <f>F707</f>
        <v>1250.5</v>
      </c>
      <c r="G706" s="306"/>
      <c r="H706" s="522">
        <f>H707</f>
        <v>1250.5</v>
      </c>
      <c r="I706" s="522"/>
      <c r="J706" s="522">
        <f>J707</f>
        <v>1250.5</v>
      </c>
      <c r="K706" s="522"/>
      <c r="L706" s="154"/>
      <c r="N706" s="154"/>
      <c r="O706" s="154"/>
    </row>
    <row r="707" spans="1:15" s="177" customFormat="1" x14ac:dyDescent="0.25">
      <c r="A707" s="375" t="s">
        <v>61</v>
      </c>
      <c r="B707" s="11" t="s">
        <v>8</v>
      </c>
      <c r="C707" s="189" t="s">
        <v>8</v>
      </c>
      <c r="D707" s="309" t="s">
        <v>581</v>
      </c>
      <c r="E707" s="326">
        <v>610</v>
      </c>
      <c r="F707" s="159">
        <f>'ведом. 2025-2027'!AD745</f>
        <v>1250.5</v>
      </c>
      <c r="G707" s="306"/>
      <c r="H707" s="522">
        <f>'ведом. 2025-2027'!AE745</f>
        <v>1250.5</v>
      </c>
      <c r="I707" s="522"/>
      <c r="J707" s="522">
        <f>'ведом. 2025-2027'!AF745</f>
        <v>1250.5</v>
      </c>
      <c r="K707" s="522"/>
      <c r="L707" s="154"/>
      <c r="N707" s="154"/>
      <c r="O707" s="154"/>
    </row>
    <row r="708" spans="1:15" s="519" customFormat="1" ht="31.5" x14ac:dyDescent="0.25">
      <c r="A708" s="451" t="s">
        <v>814</v>
      </c>
      <c r="B708" s="474" t="s">
        <v>8</v>
      </c>
      <c r="C708" s="474" t="s">
        <v>8</v>
      </c>
      <c r="D708" s="543" t="s">
        <v>818</v>
      </c>
      <c r="E708" s="454"/>
      <c r="F708" s="522">
        <f>F709</f>
        <v>150</v>
      </c>
      <c r="G708" s="522"/>
      <c r="H708" s="522">
        <f t="shared" ref="H708:J711" si="193">H709</f>
        <v>0</v>
      </c>
      <c r="I708" s="522"/>
      <c r="J708" s="522">
        <f t="shared" si="193"/>
        <v>0</v>
      </c>
      <c r="K708" s="522"/>
      <c r="L708" s="521"/>
      <c r="N708" s="521"/>
      <c r="O708" s="521"/>
    </row>
    <row r="709" spans="1:15" s="519" customFormat="1" ht="31.5" x14ac:dyDescent="0.25">
      <c r="A709" s="451" t="s">
        <v>813</v>
      </c>
      <c r="B709" s="453" t="s">
        <v>8</v>
      </c>
      <c r="C709" s="453" t="s">
        <v>8</v>
      </c>
      <c r="D709" s="543" t="s">
        <v>817</v>
      </c>
      <c r="E709" s="454"/>
      <c r="F709" s="522">
        <f>F710</f>
        <v>150</v>
      </c>
      <c r="G709" s="522"/>
      <c r="H709" s="522">
        <f t="shared" si="193"/>
        <v>0</v>
      </c>
      <c r="I709" s="522"/>
      <c r="J709" s="522">
        <f t="shared" si="193"/>
        <v>0</v>
      </c>
      <c r="K709" s="522"/>
      <c r="L709" s="521"/>
      <c r="N709" s="521"/>
      <c r="O709" s="521"/>
    </row>
    <row r="710" spans="1:15" s="519" customFormat="1" x14ac:dyDescent="0.25">
      <c r="A710" s="451" t="s">
        <v>815</v>
      </c>
      <c r="B710" s="474" t="s">
        <v>8</v>
      </c>
      <c r="C710" s="474" t="s">
        <v>8</v>
      </c>
      <c r="D710" s="543" t="s">
        <v>816</v>
      </c>
      <c r="E710" s="454"/>
      <c r="F710" s="522">
        <f>F711</f>
        <v>150</v>
      </c>
      <c r="G710" s="522"/>
      <c r="H710" s="522">
        <f t="shared" si="193"/>
        <v>0</v>
      </c>
      <c r="I710" s="522"/>
      <c r="J710" s="522">
        <f t="shared" si="193"/>
        <v>0</v>
      </c>
      <c r="K710" s="522"/>
      <c r="L710" s="521"/>
      <c r="N710" s="521"/>
      <c r="O710" s="521"/>
    </row>
    <row r="711" spans="1:15" s="519" customFormat="1" ht="31.5" x14ac:dyDescent="0.25">
      <c r="A711" s="451" t="s">
        <v>60</v>
      </c>
      <c r="B711" s="474" t="s">
        <v>8</v>
      </c>
      <c r="C711" s="474" t="s">
        <v>8</v>
      </c>
      <c r="D711" s="543" t="s">
        <v>816</v>
      </c>
      <c r="E711" s="454">
        <v>600</v>
      </c>
      <c r="F711" s="522">
        <f>F712</f>
        <v>150</v>
      </c>
      <c r="G711" s="522"/>
      <c r="H711" s="522">
        <f t="shared" si="193"/>
        <v>0</v>
      </c>
      <c r="I711" s="522"/>
      <c r="J711" s="522">
        <f t="shared" si="193"/>
        <v>0</v>
      </c>
      <c r="K711" s="522"/>
      <c r="L711" s="521"/>
      <c r="N711" s="521"/>
      <c r="O711" s="521"/>
    </row>
    <row r="712" spans="1:15" s="519" customFormat="1" x14ac:dyDescent="0.25">
      <c r="A712" s="451" t="s">
        <v>61</v>
      </c>
      <c r="B712" s="474" t="s">
        <v>8</v>
      </c>
      <c r="C712" s="474" t="s">
        <v>8</v>
      </c>
      <c r="D712" s="543" t="s">
        <v>816</v>
      </c>
      <c r="E712" s="454">
        <v>610</v>
      </c>
      <c r="F712" s="522">
        <v>150</v>
      </c>
      <c r="G712" s="524"/>
      <c r="H712" s="522">
        <v>0</v>
      </c>
      <c r="I712" s="522"/>
      <c r="J712" s="522">
        <v>0</v>
      </c>
      <c r="K712" s="522"/>
      <c r="L712" s="521"/>
      <c r="N712" s="521"/>
      <c r="O712" s="521"/>
    </row>
    <row r="713" spans="1:15" s="138" customFormat="1" x14ac:dyDescent="0.25">
      <c r="A713" s="375" t="s">
        <v>38</v>
      </c>
      <c r="B713" s="191" t="s">
        <v>8</v>
      </c>
      <c r="C713" s="4" t="s">
        <v>22</v>
      </c>
      <c r="D713" s="26"/>
      <c r="E713" s="326"/>
      <c r="F713" s="159">
        <f t="shared" ref="F713:K713" si="194">F714+F730+F744</f>
        <v>34566.100000000006</v>
      </c>
      <c r="G713" s="306">
        <f t="shared" si="194"/>
        <v>4061</v>
      </c>
      <c r="H713" s="522">
        <f t="shared" si="194"/>
        <v>33009.100000000006</v>
      </c>
      <c r="I713" s="522">
        <f t="shared" si="194"/>
        <v>4229</v>
      </c>
      <c r="J713" s="522">
        <f t="shared" si="194"/>
        <v>33066.100000000006</v>
      </c>
      <c r="K713" s="522">
        <f t="shared" si="194"/>
        <v>4262</v>
      </c>
      <c r="L713" s="154"/>
      <c r="N713" s="154"/>
      <c r="O713" s="154"/>
    </row>
    <row r="714" spans="1:15" s="138" customFormat="1" x14ac:dyDescent="0.25">
      <c r="A714" s="385" t="s">
        <v>262</v>
      </c>
      <c r="B714" s="191" t="s">
        <v>8</v>
      </c>
      <c r="C714" s="4" t="s">
        <v>22</v>
      </c>
      <c r="D714" s="26" t="s">
        <v>100</v>
      </c>
      <c r="E714" s="325"/>
      <c r="F714" s="159">
        <f>F715</f>
        <v>26653.100000000002</v>
      </c>
      <c r="G714" s="159"/>
      <c r="H714" s="522">
        <f>H715</f>
        <v>25755.100000000002</v>
      </c>
      <c r="I714" s="522"/>
      <c r="J714" s="522">
        <f>J715</f>
        <v>25755.100000000002</v>
      </c>
      <c r="K714" s="522"/>
      <c r="L714" s="154"/>
      <c r="N714" s="154"/>
      <c r="O714" s="154"/>
    </row>
    <row r="715" spans="1:15" s="138" customFormat="1" x14ac:dyDescent="0.25">
      <c r="A715" s="255" t="s">
        <v>48</v>
      </c>
      <c r="B715" s="191" t="s">
        <v>8</v>
      </c>
      <c r="C715" s="4" t="s">
        <v>22</v>
      </c>
      <c r="D715" s="156" t="s">
        <v>483</v>
      </c>
      <c r="E715" s="326"/>
      <c r="F715" s="159">
        <f>F716</f>
        <v>26653.100000000002</v>
      </c>
      <c r="G715" s="306"/>
      <c r="H715" s="522">
        <f>H716</f>
        <v>25755.100000000002</v>
      </c>
      <c r="I715" s="522"/>
      <c r="J715" s="522">
        <f>J716</f>
        <v>25755.100000000002</v>
      </c>
      <c r="K715" s="522"/>
      <c r="L715" s="154"/>
      <c r="N715" s="154"/>
      <c r="O715" s="154"/>
    </row>
    <row r="716" spans="1:15" s="138" customFormat="1" ht="31.5" x14ac:dyDescent="0.25">
      <c r="A716" s="255" t="s">
        <v>269</v>
      </c>
      <c r="B716" s="191" t="s">
        <v>8</v>
      </c>
      <c r="C716" s="4" t="s">
        <v>22</v>
      </c>
      <c r="D716" s="156" t="s">
        <v>484</v>
      </c>
      <c r="E716" s="326"/>
      <c r="F716" s="159">
        <f>F717+F727</f>
        <v>26653.100000000002</v>
      </c>
      <c r="G716" s="306"/>
      <c r="H716" s="522">
        <f>H717+H727</f>
        <v>25755.100000000002</v>
      </c>
      <c r="I716" s="522"/>
      <c r="J716" s="522">
        <f>J717+J727</f>
        <v>25755.100000000002</v>
      </c>
      <c r="K716" s="522"/>
      <c r="L716" s="154"/>
      <c r="N716" s="154"/>
      <c r="O716" s="154"/>
    </row>
    <row r="717" spans="1:15" s="138" customFormat="1" x14ac:dyDescent="0.25">
      <c r="A717" s="256" t="s">
        <v>205</v>
      </c>
      <c r="B717" s="191" t="s">
        <v>8</v>
      </c>
      <c r="C717" s="4" t="s">
        <v>22</v>
      </c>
      <c r="D717" s="156" t="s">
        <v>485</v>
      </c>
      <c r="E717" s="326"/>
      <c r="F717" s="159">
        <f>F718+F721+F724</f>
        <v>26465.200000000001</v>
      </c>
      <c r="G717" s="306"/>
      <c r="H717" s="522">
        <f>H718+H721+H724</f>
        <v>25567.200000000001</v>
      </c>
      <c r="I717" s="522"/>
      <c r="J717" s="522">
        <f>J718+J721+J724</f>
        <v>25567.200000000001</v>
      </c>
      <c r="K717" s="522"/>
      <c r="L717" s="154"/>
      <c r="N717" s="154"/>
      <c r="O717" s="154"/>
    </row>
    <row r="718" spans="1:15" s="138" customFormat="1" ht="31.5" x14ac:dyDescent="0.25">
      <c r="A718" s="375" t="s">
        <v>206</v>
      </c>
      <c r="B718" s="191" t="s">
        <v>8</v>
      </c>
      <c r="C718" s="4" t="s">
        <v>22</v>
      </c>
      <c r="D718" s="156" t="s">
        <v>486</v>
      </c>
      <c r="E718" s="326"/>
      <c r="F718" s="159">
        <f>F719</f>
        <v>1485.2</v>
      </c>
      <c r="G718" s="522"/>
      <c r="H718" s="522">
        <f t="shared" ref="H718:J718" si="195">H719</f>
        <v>1485.2</v>
      </c>
      <c r="I718" s="522"/>
      <c r="J718" s="522">
        <f t="shared" si="195"/>
        <v>1485.2</v>
      </c>
      <c r="K718" s="522"/>
      <c r="L718" s="154"/>
      <c r="N718" s="154"/>
      <c r="O718" s="154"/>
    </row>
    <row r="719" spans="1:15" s="138" customFormat="1" x14ac:dyDescent="0.25">
      <c r="A719" s="375" t="s">
        <v>120</v>
      </c>
      <c r="B719" s="191" t="s">
        <v>8</v>
      </c>
      <c r="C719" s="4" t="s">
        <v>22</v>
      </c>
      <c r="D719" s="156" t="s">
        <v>486</v>
      </c>
      <c r="E719" s="326">
        <v>200</v>
      </c>
      <c r="F719" s="159">
        <f>F720</f>
        <v>1485.2</v>
      </c>
      <c r="G719" s="306"/>
      <c r="H719" s="522">
        <f>H720</f>
        <v>1485.2</v>
      </c>
      <c r="I719" s="522"/>
      <c r="J719" s="522">
        <f>J720</f>
        <v>1485.2</v>
      </c>
      <c r="K719" s="522"/>
      <c r="L719" s="154"/>
      <c r="N719" s="154"/>
      <c r="O719" s="154"/>
    </row>
    <row r="720" spans="1:15" s="138" customFormat="1" ht="20.25" customHeight="1" x14ac:dyDescent="0.25">
      <c r="A720" s="375" t="s">
        <v>52</v>
      </c>
      <c r="B720" s="191" t="s">
        <v>8</v>
      </c>
      <c r="C720" s="4" t="s">
        <v>22</v>
      </c>
      <c r="D720" s="156" t="s">
        <v>486</v>
      </c>
      <c r="E720" s="326">
        <v>240</v>
      </c>
      <c r="F720" s="159">
        <f>'ведом. 2025-2027'!AD753</f>
        <v>1485.2</v>
      </c>
      <c r="G720" s="306"/>
      <c r="H720" s="522">
        <f>'ведом. 2025-2027'!AE753</f>
        <v>1485.2</v>
      </c>
      <c r="I720" s="522"/>
      <c r="J720" s="522">
        <f>'ведом. 2025-2027'!AF753</f>
        <v>1485.2</v>
      </c>
      <c r="K720" s="522"/>
      <c r="L720" s="154"/>
      <c r="N720" s="154"/>
      <c r="O720" s="154"/>
    </row>
    <row r="721" spans="1:15" s="138" customFormat="1" ht="31.5" x14ac:dyDescent="0.25">
      <c r="A721" s="273" t="s">
        <v>350</v>
      </c>
      <c r="B721" s="191" t="s">
        <v>8</v>
      </c>
      <c r="C721" s="4" t="s">
        <v>22</v>
      </c>
      <c r="D721" s="156" t="s">
        <v>487</v>
      </c>
      <c r="E721" s="326"/>
      <c r="F721" s="159">
        <f>F722</f>
        <v>11514.6</v>
      </c>
      <c r="G721" s="306"/>
      <c r="H721" s="522">
        <f>H722</f>
        <v>10616.6</v>
      </c>
      <c r="I721" s="522"/>
      <c r="J721" s="522">
        <f>J722</f>
        <v>10616.6</v>
      </c>
      <c r="K721" s="522"/>
      <c r="L721" s="154"/>
      <c r="N721" s="154"/>
      <c r="O721" s="154"/>
    </row>
    <row r="722" spans="1:15" s="138" customFormat="1" ht="47.25" x14ac:dyDescent="0.25">
      <c r="A722" s="375" t="s">
        <v>41</v>
      </c>
      <c r="B722" s="191" t="s">
        <v>8</v>
      </c>
      <c r="C722" s="4" t="s">
        <v>22</v>
      </c>
      <c r="D722" s="156" t="s">
        <v>487</v>
      </c>
      <c r="E722" s="326">
        <v>100</v>
      </c>
      <c r="F722" s="159">
        <f>F723</f>
        <v>11514.6</v>
      </c>
      <c r="G722" s="306"/>
      <c r="H722" s="522">
        <f>H723</f>
        <v>10616.6</v>
      </c>
      <c r="I722" s="522"/>
      <c r="J722" s="522">
        <f>J723</f>
        <v>10616.6</v>
      </c>
      <c r="K722" s="522"/>
      <c r="L722" s="154"/>
      <c r="N722" s="154"/>
      <c r="O722" s="154"/>
    </row>
    <row r="723" spans="1:15" s="138" customFormat="1" x14ac:dyDescent="0.25">
      <c r="A723" s="375" t="s">
        <v>96</v>
      </c>
      <c r="B723" s="191" t="s">
        <v>8</v>
      </c>
      <c r="C723" s="4" t="s">
        <v>22</v>
      </c>
      <c r="D723" s="156" t="s">
        <v>487</v>
      </c>
      <c r="E723" s="326">
        <v>120</v>
      </c>
      <c r="F723" s="159">
        <f>'ведом. 2025-2027'!AD756</f>
        <v>11514.6</v>
      </c>
      <c r="G723" s="306"/>
      <c r="H723" s="522">
        <f>'ведом. 2025-2027'!AE756</f>
        <v>10616.6</v>
      </c>
      <c r="I723" s="522"/>
      <c r="J723" s="522">
        <f>'ведом. 2025-2027'!AF756</f>
        <v>10616.6</v>
      </c>
      <c r="K723" s="522"/>
      <c r="L723" s="154"/>
      <c r="N723" s="154"/>
      <c r="O723" s="154"/>
    </row>
    <row r="724" spans="1:15" s="138" customFormat="1" ht="31.5" x14ac:dyDescent="0.25">
      <c r="A724" s="375" t="s">
        <v>270</v>
      </c>
      <c r="B724" s="191" t="s">
        <v>8</v>
      </c>
      <c r="C724" s="4" t="s">
        <v>22</v>
      </c>
      <c r="D724" s="156" t="s">
        <v>488</v>
      </c>
      <c r="E724" s="326"/>
      <c r="F724" s="167">
        <f>F725</f>
        <v>13465.4</v>
      </c>
      <c r="G724" s="306"/>
      <c r="H724" s="167">
        <f>H725</f>
        <v>13465.4</v>
      </c>
      <c r="I724" s="522"/>
      <c r="J724" s="167">
        <f>J725</f>
        <v>13465.4</v>
      </c>
      <c r="K724" s="522"/>
      <c r="L724" s="154"/>
      <c r="N724" s="154"/>
      <c r="O724" s="154"/>
    </row>
    <row r="725" spans="1:15" s="138" customFormat="1" ht="47.25" x14ac:dyDescent="0.25">
      <c r="A725" s="375" t="s">
        <v>41</v>
      </c>
      <c r="B725" s="191" t="s">
        <v>8</v>
      </c>
      <c r="C725" s="4" t="s">
        <v>22</v>
      </c>
      <c r="D725" s="156" t="s">
        <v>488</v>
      </c>
      <c r="E725" s="326">
        <v>100</v>
      </c>
      <c r="F725" s="159">
        <f>F726</f>
        <v>13465.4</v>
      </c>
      <c r="G725" s="306"/>
      <c r="H725" s="522">
        <f>H726</f>
        <v>13465.4</v>
      </c>
      <c r="I725" s="522"/>
      <c r="J725" s="522">
        <f>J726</f>
        <v>13465.4</v>
      </c>
      <c r="K725" s="522"/>
      <c r="L725" s="154"/>
      <c r="N725" s="154"/>
      <c r="O725" s="154"/>
    </row>
    <row r="726" spans="1:15" s="138" customFormat="1" x14ac:dyDescent="0.25">
      <c r="A726" s="375" t="s">
        <v>96</v>
      </c>
      <c r="B726" s="191" t="s">
        <v>8</v>
      </c>
      <c r="C726" s="4" t="s">
        <v>22</v>
      </c>
      <c r="D726" s="156" t="s">
        <v>488</v>
      </c>
      <c r="E726" s="326">
        <v>120</v>
      </c>
      <c r="F726" s="159">
        <f>'ведом. 2025-2027'!AD759</f>
        <v>13465.4</v>
      </c>
      <c r="G726" s="306"/>
      <c r="H726" s="522">
        <f>'ведом. 2025-2027'!AE759</f>
        <v>13465.4</v>
      </c>
      <c r="I726" s="522"/>
      <c r="J726" s="522">
        <f>'ведом. 2025-2027'!AF759</f>
        <v>13465.4</v>
      </c>
      <c r="K726" s="522"/>
      <c r="L726" s="154"/>
      <c r="N726" s="154"/>
      <c r="O726" s="154"/>
    </row>
    <row r="727" spans="1:15" s="138" customFormat="1" x14ac:dyDescent="0.25">
      <c r="A727" s="375" t="s">
        <v>271</v>
      </c>
      <c r="B727" s="191" t="s">
        <v>8</v>
      </c>
      <c r="C727" s="4" t="s">
        <v>22</v>
      </c>
      <c r="D727" s="156" t="s">
        <v>489</v>
      </c>
      <c r="E727" s="326"/>
      <c r="F727" s="159">
        <f>F728</f>
        <v>187.9</v>
      </c>
      <c r="G727" s="306"/>
      <c r="H727" s="522">
        <f>H728</f>
        <v>187.9</v>
      </c>
      <c r="I727" s="522"/>
      <c r="J727" s="522">
        <f>J728</f>
        <v>187.9</v>
      </c>
      <c r="K727" s="522"/>
      <c r="L727" s="154"/>
      <c r="N727" s="154"/>
      <c r="O727" s="154"/>
    </row>
    <row r="728" spans="1:15" s="138" customFormat="1" x14ac:dyDescent="0.25">
      <c r="A728" s="375" t="s">
        <v>120</v>
      </c>
      <c r="B728" s="191" t="s">
        <v>8</v>
      </c>
      <c r="C728" s="4" t="s">
        <v>22</v>
      </c>
      <c r="D728" s="156" t="s">
        <v>489</v>
      </c>
      <c r="E728" s="326">
        <v>200</v>
      </c>
      <c r="F728" s="159">
        <f>F729</f>
        <v>187.9</v>
      </c>
      <c r="G728" s="306"/>
      <c r="H728" s="522">
        <f>H729</f>
        <v>187.9</v>
      </c>
      <c r="I728" s="522"/>
      <c r="J728" s="522">
        <f>J729</f>
        <v>187.9</v>
      </c>
      <c r="K728" s="522"/>
      <c r="L728" s="154"/>
      <c r="N728" s="154"/>
      <c r="O728" s="154"/>
    </row>
    <row r="729" spans="1:15" s="138" customFormat="1" ht="31.5" x14ac:dyDescent="0.25">
      <c r="A729" s="375" t="s">
        <v>52</v>
      </c>
      <c r="B729" s="191" t="s">
        <v>8</v>
      </c>
      <c r="C729" s="4" t="s">
        <v>22</v>
      </c>
      <c r="D729" s="156" t="s">
        <v>489</v>
      </c>
      <c r="E729" s="326">
        <v>240</v>
      </c>
      <c r="F729" s="159">
        <f>'ведом. 2025-2027'!AD762</f>
        <v>187.9</v>
      </c>
      <c r="G729" s="306"/>
      <c r="H729" s="522">
        <f>'ведом. 2025-2027'!AE762</f>
        <v>187.9</v>
      </c>
      <c r="I729" s="522"/>
      <c r="J729" s="522">
        <f>'ведом. 2025-2027'!AF762</f>
        <v>187.9</v>
      </c>
      <c r="K729" s="522"/>
      <c r="L729" s="154"/>
      <c r="N729" s="154"/>
      <c r="O729" s="154"/>
    </row>
    <row r="730" spans="1:15" s="138" customFormat="1" x14ac:dyDescent="0.25">
      <c r="A730" s="255" t="s">
        <v>292</v>
      </c>
      <c r="B730" s="191" t="s">
        <v>8</v>
      </c>
      <c r="C730" s="4" t="s">
        <v>22</v>
      </c>
      <c r="D730" s="156" t="s">
        <v>109</v>
      </c>
      <c r="E730" s="326"/>
      <c r="F730" s="159">
        <f t="shared" ref="F730:K732" si="196">F731</f>
        <v>6966</v>
      </c>
      <c r="G730" s="306">
        <f t="shared" si="196"/>
        <v>4061</v>
      </c>
      <c r="H730" s="522">
        <f t="shared" si="196"/>
        <v>7254</v>
      </c>
      <c r="I730" s="522">
        <f t="shared" si="196"/>
        <v>4229</v>
      </c>
      <c r="J730" s="522">
        <f t="shared" si="196"/>
        <v>7311</v>
      </c>
      <c r="K730" s="522">
        <f t="shared" si="196"/>
        <v>4262</v>
      </c>
      <c r="L730" s="154"/>
      <c r="N730" s="154"/>
      <c r="O730" s="154"/>
    </row>
    <row r="731" spans="1:15" s="138" customFormat="1" x14ac:dyDescent="0.25">
      <c r="A731" s="255" t="s">
        <v>296</v>
      </c>
      <c r="B731" s="191" t="s">
        <v>8</v>
      </c>
      <c r="C731" s="4" t="s">
        <v>22</v>
      </c>
      <c r="D731" s="156" t="s">
        <v>110</v>
      </c>
      <c r="E731" s="326"/>
      <c r="F731" s="159">
        <f t="shared" si="196"/>
        <v>6966</v>
      </c>
      <c r="G731" s="306">
        <f t="shared" si="196"/>
        <v>4061</v>
      </c>
      <c r="H731" s="522">
        <f t="shared" si="196"/>
        <v>7254</v>
      </c>
      <c r="I731" s="522">
        <f t="shared" si="196"/>
        <v>4229</v>
      </c>
      <c r="J731" s="522">
        <f t="shared" si="196"/>
        <v>7311</v>
      </c>
      <c r="K731" s="522">
        <f t="shared" si="196"/>
        <v>4262</v>
      </c>
      <c r="L731" s="154"/>
      <c r="N731" s="154"/>
      <c r="O731" s="154"/>
    </row>
    <row r="732" spans="1:15" s="138" customFormat="1" x14ac:dyDescent="0.25">
      <c r="A732" s="278" t="s">
        <v>514</v>
      </c>
      <c r="B732" s="191" t="s">
        <v>8</v>
      </c>
      <c r="C732" s="4" t="s">
        <v>22</v>
      </c>
      <c r="D732" s="156" t="s">
        <v>503</v>
      </c>
      <c r="E732" s="326"/>
      <c r="F732" s="159">
        <f>F733</f>
        <v>6966</v>
      </c>
      <c r="G732" s="306">
        <f t="shared" si="196"/>
        <v>4061</v>
      </c>
      <c r="H732" s="522">
        <f t="shared" si="196"/>
        <v>7254</v>
      </c>
      <c r="I732" s="522">
        <f t="shared" si="196"/>
        <v>4229</v>
      </c>
      <c r="J732" s="522">
        <f t="shared" si="196"/>
        <v>7311</v>
      </c>
      <c r="K732" s="522">
        <f t="shared" si="196"/>
        <v>4262</v>
      </c>
      <c r="L732" s="154"/>
      <c r="N732" s="154"/>
      <c r="O732" s="154"/>
    </row>
    <row r="733" spans="1:15" s="138" customFormat="1" x14ac:dyDescent="0.25">
      <c r="A733" s="278" t="s">
        <v>297</v>
      </c>
      <c r="B733" s="191" t="s">
        <v>8</v>
      </c>
      <c r="C733" s="4" t="s">
        <v>22</v>
      </c>
      <c r="D733" s="156" t="s">
        <v>505</v>
      </c>
      <c r="E733" s="326"/>
      <c r="F733" s="159">
        <f t="shared" ref="F733:K733" si="197">F734+F741</f>
        <v>6966</v>
      </c>
      <c r="G733" s="306">
        <f t="shared" si="197"/>
        <v>4061</v>
      </c>
      <c r="H733" s="522">
        <f t="shared" si="197"/>
        <v>7254</v>
      </c>
      <c r="I733" s="522">
        <f t="shared" si="197"/>
        <v>4229</v>
      </c>
      <c r="J733" s="522">
        <f t="shared" si="197"/>
        <v>7311</v>
      </c>
      <c r="K733" s="522">
        <f t="shared" si="197"/>
        <v>4262</v>
      </c>
      <c r="L733" s="154"/>
      <c r="M733" s="521"/>
      <c r="N733" s="154"/>
      <c r="O733" s="154"/>
    </row>
    <row r="734" spans="1:15" s="138" customFormat="1" ht="47.25" x14ac:dyDescent="0.25">
      <c r="A734" s="278" t="s">
        <v>317</v>
      </c>
      <c r="B734" s="191" t="s">
        <v>8</v>
      </c>
      <c r="C734" s="4" t="s">
        <v>22</v>
      </c>
      <c r="D734" s="156" t="s">
        <v>506</v>
      </c>
      <c r="E734" s="326"/>
      <c r="F734" s="159">
        <f t="shared" ref="F734:K734" si="198">F737+F735+F739</f>
        <v>5016</v>
      </c>
      <c r="G734" s="306">
        <f t="shared" si="198"/>
        <v>3261</v>
      </c>
      <c r="H734" s="522">
        <f t="shared" si="198"/>
        <v>5184</v>
      </c>
      <c r="I734" s="522">
        <f t="shared" si="198"/>
        <v>3379</v>
      </c>
      <c r="J734" s="522">
        <f t="shared" si="198"/>
        <v>5231</v>
      </c>
      <c r="K734" s="522">
        <f t="shared" si="198"/>
        <v>3412</v>
      </c>
      <c r="L734" s="154"/>
      <c r="N734" s="154"/>
      <c r="O734" s="154"/>
    </row>
    <row r="735" spans="1:15" s="177" customFormat="1" x14ac:dyDescent="0.25">
      <c r="A735" s="375" t="s">
        <v>120</v>
      </c>
      <c r="B735" s="191" t="s">
        <v>8</v>
      </c>
      <c r="C735" s="4" t="s">
        <v>22</v>
      </c>
      <c r="D735" s="156" t="s">
        <v>506</v>
      </c>
      <c r="E735" s="326">
        <v>200</v>
      </c>
      <c r="F735" s="159">
        <f t="shared" ref="F735:K735" si="199">F736</f>
        <v>2695.8</v>
      </c>
      <c r="G735" s="306">
        <f t="shared" si="199"/>
        <v>2550</v>
      </c>
      <c r="H735" s="522">
        <f t="shared" si="199"/>
        <v>2820</v>
      </c>
      <c r="I735" s="522">
        <f t="shared" si="199"/>
        <v>2650</v>
      </c>
      <c r="J735" s="522">
        <f t="shared" si="199"/>
        <v>2840</v>
      </c>
      <c r="K735" s="522">
        <f t="shared" si="199"/>
        <v>2670</v>
      </c>
      <c r="L735" s="154"/>
      <c r="N735" s="154"/>
      <c r="O735" s="154"/>
    </row>
    <row r="736" spans="1:15" s="177" customFormat="1" ht="31.5" x14ac:dyDescent="0.25">
      <c r="A736" s="375" t="s">
        <v>52</v>
      </c>
      <c r="B736" s="191" t="s">
        <v>8</v>
      </c>
      <c r="C736" s="4" t="s">
        <v>22</v>
      </c>
      <c r="D736" s="156" t="s">
        <v>506</v>
      </c>
      <c r="E736" s="326">
        <v>240</v>
      </c>
      <c r="F736" s="159">
        <f>'ведом. 2025-2027'!AD375</f>
        <v>2695.8</v>
      </c>
      <c r="G736" s="524">
        <f>2640-90</f>
        <v>2550</v>
      </c>
      <c r="H736" s="522">
        <f>'ведом. 2025-2027'!AE375</f>
        <v>2820</v>
      </c>
      <c r="I736" s="522">
        <v>2650</v>
      </c>
      <c r="J736" s="522">
        <f>'ведом. 2025-2027'!AF375</f>
        <v>2840</v>
      </c>
      <c r="K736" s="522">
        <v>2670</v>
      </c>
      <c r="L736" s="154"/>
      <c r="N736" s="154"/>
      <c r="O736" s="154"/>
    </row>
    <row r="737" spans="1:15" s="138" customFormat="1" x14ac:dyDescent="0.25">
      <c r="A737" s="375" t="s">
        <v>97</v>
      </c>
      <c r="B737" s="191" t="s">
        <v>8</v>
      </c>
      <c r="C737" s="4" t="s">
        <v>22</v>
      </c>
      <c r="D737" s="156" t="s">
        <v>506</v>
      </c>
      <c r="E737" s="326">
        <v>300</v>
      </c>
      <c r="F737" s="159">
        <f t="shared" ref="F737:J737" si="200">F738</f>
        <v>260</v>
      </c>
      <c r="G737" s="306"/>
      <c r="H737" s="522">
        <f t="shared" si="200"/>
        <v>220</v>
      </c>
      <c r="I737" s="522"/>
      <c r="J737" s="522">
        <f t="shared" si="200"/>
        <v>220</v>
      </c>
      <c r="K737" s="522"/>
      <c r="L737" s="154"/>
      <c r="N737" s="154"/>
      <c r="O737" s="154"/>
    </row>
    <row r="738" spans="1:15" s="138" customFormat="1" x14ac:dyDescent="0.25">
      <c r="A738" s="375" t="s">
        <v>40</v>
      </c>
      <c r="B738" s="191" t="s">
        <v>8</v>
      </c>
      <c r="C738" s="4" t="s">
        <v>22</v>
      </c>
      <c r="D738" s="156" t="s">
        <v>506</v>
      </c>
      <c r="E738" s="326">
        <v>320</v>
      </c>
      <c r="F738" s="159">
        <f>'ведом. 2025-2027'!AD377</f>
        <v>260</v>
      </c>
      <c r="G738" s="306"/>
      <c r="H738" s="522">
        <f>'ведом. 2025-2027'!AE377</f>
        <v>220</v>
      </c>
      <c r="I738" s="522"/>
      <c r="J738" s="522">
        <f>'ведом. 2025-2027'!AF377</f>
        <v>220</v>
      </c>
      <c r="K738" s="522"/>
      <c r="L738" s="154"/>
      <c r="N738" s="154"/>
      <c r="O738" s="154"/>
    </row>
    <row r="739" spans="1:15" s="177" customFormat="1" ht="31.5" x14ac:dyDescent="0.25">
      <c r="A739" s="375" t="s">
        <v>60</v>
      </c>
      <c r="B739" s="191" t="s">
        <v>8</v>
      </c>
      <c r="C739" s="4" t="s">
        <v>22</v>
      </c>
      <c r="D739" s="156" t="s">
        <v>506</v>
      </c>
      <c r="E739" s="326">
        <v>600</v>
      </c>
      <c r="F739" s="159">
        <f t="shared" ref="F739:K739" si="201">F740</f>
        <v>2060.1999999999998</v>
      </c>
      <c r="G739" s="306">
        <f t="shared" si="201"/>
        <v>711</v>
      </c>
      <c r="H739" s="522">
        <f t="shared" si="201"/>
        <v>2144</v>
      </c>
      <c r="I739" s="522">
        <f t="shared" si="201"/>
        <v>729</v>
      </c>
      <c r="J739" s="522">
        <f t="shared" si="201"/>
        <v>2171</v>
      </c>
      <c r="K739" s="522">
        <f t="shared" si="201"/>
        <v>742</v>
      </c>
      <c r="L739" s="154"/>
      <c r="N739" s="154"/>
      <c r="O739" s="154"/>
    </row>
    <row r="740" spans="1:15" s="177" customFormat="1" x14ac:dyDescent="0.25">
      <c r="A740" s="375" t="s">
        <v>61</v>
      </c>
      <c r="B740" s="191" t="s">
        <v>8</v>
      </c>
      <c r="C740" s="4" t="s">
        <v>22</v>
      </c>
      <c r="D740" s="156" t="s">
        <v>506</v>
      </c>
      <c r="E740" s="326">
        <v>610</v>
      </c>
      <c r="F740" s="159">
        <f>'ведом. 2025-2027'!AD769+'ведом. 2025-2027'!AD379</f>
        <v>2060.1999999999998</v>
      </c>
      <c r="G740" s="306">
        <v>711</v>
      </c>
      <c r="H740" s="522">
        <f>'ведом. 2025-2027'!AE769</f>
        <v>2144</v>
      </c>
      <c r="I740" s="522">
        <v>729</v>
      </c>
      <c r="J740" s="522">
        <f>'ведом. 2025-2027'!AF769</f>
        <v>2171</v>
      </c>
      <c r="K740" s="522">
        <v>742</v>
      </c>
      <c r="L740" s="154"/>
      <c r="N740" s="154"/>
      <c r="O740" s="154"/>
    </row>
    <row r="741" spans="1:15" s="138" customFormat="1" ht="31.5" x14ac:dyDescent="0.25">
      <c r="A741" s="375" t="s">
        <v>318</v>
      </c>
      <c r="B741" s="191" t="s">
        <v>8</v>
      </c>
      <c r="C741" s="4" t="s">
        <v>22</v>
      </c>
      <c r="D741" s="156" t="s">
        <v>507</v>
      </c>
      <c r="E741" s="326"/>
      <c r="F741" s="159">
        <f t="shared" ref="F741:K742" si="202">F742</f>
        <v>1950</v>
      </c>
      <c r="G741" s="306">
        <f t="shared" si="202"/>
        <v>800</v>
      </c>
      <c r="H741" s="522">
        <f t="shared" si="202"/>
        <v>2070</v>
      </c>
      <c r="I741" s="522">
        <f t="shared" si="202"/>
        <v>850</v>
      </c>
      <c r="J741" s="522">
        <f t="shared" si="202"/>
        <v>2080</v>
      </c>
      <c r="K741" s="522">
        <f t="shared" si="202"/>
        <v>850</v>
      </c>
      <c r="L741" s="154"/>
      <c r="N741" s="154"/>
      <c r="O741" s="154"/>
    </row>
    <row r="742" spans="1:15" s="138" customFormat="1" ht="31.5" x14ac:dyDescent="0.25">
      <c r="A742" s="375" t="s">
        <v>60</v>
      </c>
      <c r="B742" s="191" t="s">
        <v>8</v>
      </c>
      <c r="C742" s="4" t="s">
        <v>22</v>
      </c>
      <c r="D742" s="156" t="s">
        <v>507</v>
      </c>
      <c r="E742" s="325">
        <v>600</v>
      </c>
      <c r="F742" s="159">
        <f t="shared" si="202"/>
        <v>1950</v>
      </c>
      <c r="G742" s="306">
        <f t="shared" si="202"/>
        <v>800</v>
      </c>
      <c r="H742" s="522">
        <f t="shared" si="202"/>
        <v>2070</v>
      </c>
      <c r="I742" s="522">
        <f t="shared" si="202"/>
        <v>850</v>
      </c>
      <c r="J742" s="522">
        <f t="shared" si="202"/>
        <v>2080</v>
      </c>
      <c r="K742" s="522">
        <f t="shared" si="202"/>
        <v>850</v>
      </c>
      <c r="L742" s="154"/>
      <c r="N742" s="154"/>
      <c r="O742" s="154"/>
    </row>
    <row r="743" spans="1:15" s="138" customFormat="1" x14ac:dyDescent="0.25">
      <c r="A743" s="375" t="s">
        <v>61</v>
      </c>
      <c r="B743" s="191" t="s">
        <v>8</v>
      </c>
      <c r="C743" s="4" t="s">
        <v>22</v>
      </c>
      <c r="D743" s="156" t="s">
        <v>507</v>
      </c>
      <c r="E743" s="325">
        <v>610</v>
      </c>
      <c r="F743" s="159">
        <f>'ведом. 2025-2027'!AD772</f>
        <v>1950</v>
      </c>
      <c r="G743" s="306">
        <v>800</v>
      </c>
      <c r="H743" s="522">
        <f>'ведом. 2025-2027'!AE772+'ведом. 2025-2027'!AE379</f>
        <v>2070</v>
      </c>
      <c r="I743" s="522">
        <v>850</v>
      </c>
      <c r="J743" s="522">
        <f>'ведом. 2025-2027'!AF772+'ведом. 2025-2027'!AF379</f>
        <v>2080</v>
      </c>
      <c r="K743" s="522">
        <v>850</v>
      </c>
      <c r="L743" s="154"/>
      <c r="N743" s="154"/>
      <c r="O743" s="154"/>
    </row>
    <row r="744" spans="1:15" s="177" customFormat="1" x14ac:dyDescent="0.25">
      <c r="A744" s="255" t="s">
        <v>233</v>
      </c>
      <c r="B744" s="191" t="s">
        <v>8</v>
      </c>
      <c r="C744" s="4" t="s">
        <v>22</v>
      </c>
      <c r="D744" s="156" t="s">
        <v>234</v>
      </c>
      <c r="E744" s="326"/>
      <c r="F744" s="159">
        <f>F745</f>
        <v>947</v>
      </c>
      <c r="G744" s="159"/>
      <c r="H744" s="522">
        <f>H745</f>
        <v>0</v>
      </c>
      <c r="I744" s="522"/>
      <c r="J744" s="522">
        <f>J745</f>
        <v>0</v>
      </c>
      <c r="K744" s="522"/>
      <c r="L744" s="154"/>
      <c r="N744" s="154"/>
      <c r="O744" s="154"/>
    </row>
    <row r="745" spans="1:15" s="177" customFormat="1" ht="31.5" x14ac:dyDescent="0.25">
      <c r="A745" s="457" t="s">
        <v>704</v>
      </c>
      <c r="B745" s="453" t="s">
        <v>8</v>
      </c>
      <c r="C745" s="454" t="s">
        <v>22</v>
      </c>
      <c r="D745" s="458" t="s">
        <v>237</v>
      </c>
      <c r="E745" s="485"/>
      <c r="F745" s="159">
        <f t="shared" ref="F745:J746" si="203">F746</f>
        <v>947</v>
      </c>
      <c r="G745" s="306"/>
      <c r="H745" s="522">
        <f t="shared" si="203"/>
        <v>0</v>
      </c>
      <c r="I745" s="522"/>
      <c r="J745" s="522">
        <f t="shared" si="203"/>
        <v>0</v>
      </c>
      <c r="K745" s="522"/>
      <c r="L745" s="154"/>
      <c r="N745" s="154"/>
      <c r="O745" s="154"/>
    </row>
    <row r="746" spans="1:15" s="177" customFormat="1" x14ac:dyDescent="0.25">
      <c r="A746" s="451" t="s">
        <v>703</v>
      </c>
      <c r="B746" s="453" t="s">
        <v>8</v>
      </c>
      <c r="C746" s="454" t="s">
        <v>22</v>
      </c>
      <c r="D746" s="458" t="s">
        <v>702</v>
      </c>
      <c r="E746" s="456"/>
      <c r="F746" s="159">
        <f>F747</f>
        <v>947</v>
      </c>
      <c r="G746" s="159"/>
      <c r="H746" s="522">
        <f t="shared" si="203"/>
        <v>0</v>
      </c>
      <c r="I746" s="522"/>
      <c r="J746" s="522">
        <f t="shared" si="203"/>
        <v>0</v>
      </c>
      <c r="K746" s="522"/>
      <c r="L746" s="154"/>
      <c r="N746" s="154"/>
      <c r="O746" s="154"/>
    </row>
    <row r="747" spans="1:15" s="247" customFormat="1" ht="47.25" x14ac:dyDescent="0.25">
      <c r="A747" s="451" t="s">
        <v>700</v>
      </c>
      <c r="B747" s="453" t="s">
        <v>8</v>
      </c>
      <c r="C747" s="454" t="s">
        <v>22</v>
      </c>
      <c r="D747" s="486" t="s">
        <v>701</v>
      </c>
      <c r="E747" s="456"/>
      <c r="F747" s="159">
        <f>F748</f>
        <v>947</v>
      </c>
      <c r="G747" s="306"/>
      <c r="H747" s="522">
        <f>H748</f>
        <v>0</v>
      </c>
      <c r="I747" s="522"/>
      <c r="J747" s="522">
        <f>J748</f>
        <v>0</v>
      </c>
      <c r="K747" s="522"/>
      <c r="L747" s="246"/>
      <c r="N747" s="246"/>
      <c r="O747" s="246"/>
    </row>
    <row r="748" spans="1:15" s="247" customFormat="1" x14ac:dyDescent="0.25">
      <c r="A748" s="451" t="s">
        <v>120</v>
      </c>
      <c r="B748" s="453" t="s">
        <v>8</v>
      </c>
      <c r="C748" s="454" t="s">
        <v>22</v>
      </c>
      <c r="D748" s="486" t="s">
        <v>701</v>
      </c>
      <c r="E748" s="456">
        <v>200</v>
      </c>
      <c r="F748" s="159">
        <f>F749</f>
        <v>947</v>
      </c>
      <c r="G748" s="306"/>
      <c r="H748" s="522">
        <f>H749</f>
        <v>0</v>
      </c>
      <c r="I748" s="522"/>
      <c r="J748" s="522">
        <f>J749</f>
        <v>0</v>
      </c>
      <c r="K748" s="522"/>
      <c r="L748" s="246"/>
      <c r="N748" s="246"/>
      <c r="O748" s="246"/>
    </row>
    <row r="749" spans="1:15" s="247" customFormat="1" ht="31.5" x14ac:dyDescent="0.25">
      <c r="A749" s="451" t="s">
        <v>52</v>
      </c>
      <c r="B749" s="453" t="s">
        <v>8</v>
      </c>
      <c r="C749" s="454" t="s">
        <v>22</v>
      </c>
      <c r="D749" s="486" t="s">
        <v>701</v>
      </c>
      <c r="E749" s="456">
        <v>240</v>
      </c>
      <c r="F749" s="159">
        <f>'ведом. 2025-2027'!AD778</f>
        <v>947</v>
      </c>
      <c r="G749" s="306"/>
      <c r="H749" s="522">
        <f>'ведом. 2025-2027'!AE778</f>
        <v>0</v>
      </c>
      <c r="I749" s="522"/>
      <c r="J749" s="522">
        <f>'ведом. 2025-2027'!AF778</f>
        <v>0</v>
      </c>
      <c r="K749" s="522"/>
      <c r="L749" s="246"/>
      <c r="N749" s="246"/>
      <c r="O749" s="246"/>
    </row>
    <row r="750" spans="1:15" s="138" customFormat="1" x14ac:dyDescent="0.25">
      <c r="A750" s="384" t="s">
        <v>21</v>
      </c>
      <c r="B750" s="193" t="s">
        <v>16</v>
      </c>
      <c r="C750" s="188"/>
      <c r="D750" s="26"/>
      <c r="E750" s="326"/>
      <c r="F750" s="161">
        <f>F751</f>
        <v>204945.09999999998</v>
      </c>
      <c r="G750" s="347">
        <f t="shared" ref="G750:K750" si="204">G751</f>
        <v>1748.1</v>
      </c>
      <c r="H750" s="161">
        <f t="shared" si="204"/>
        <v>168096</v>
      </c>
      <c r="I750" s="161">
        <f t="shared" si="204"/>
        <v>659.7</v>
      </c>
      <c r="J750" s="161">
        <f t="shared" si="204"/>
        <v>153265.90000000002</v>
      </c>
      <c r="K750" s="161">
        <f t="shared" si="204"/>
        <v>310.60000000000002</v>
      </c>
      <c r="L750" s="154"/>
      <c r="N750" s="154"/>
      <c r="O750" s="154"/>
    </row>
    <row r="751" spans="1:15" s="138" customFormat="1" x14ac:dyDescent="0.25">
      <c r="A751" s="375" t="s">
        <v>64</v>
      </c>
      <c r="B751" s="191" t="s">
        <v>16</v>
      </c>
      <c r="C751" s="4" t="s">
        <v>29</v>
      </c>
      <c r="D751" s="26"/>
      <c r="E751" s="326"/>
      <c r="F751" s="159">
        <f t="shared" ref="F751:K751" si="205">F752+F799</f>
        <v>204945.09999999998</v>
      </c>
      <c r="G751" s="522">
        <f t="shared" si="205"/>
        <v>1748.1</v>
      </c>
      <c r="H751" s="522">
        <f t="shared" si="205"/>
        <v>168096</v>
      </c>
      <c r="I751" s="522">
        <f t="shared" si="205"/>
        <v>659.7</v>
      </c>
      <c r="J751" s="522">
        <f t="shared" si="205"/>
        <v>153265.90000000002</v>
      </c>
      <c r="K751" s="522">
        <f t="shared" si="205"/>
        <v>310.60000000000002</v>
      </c>
      <c r="L751" s="154"/>
      <c r="N751" s="154"/>
      <c r="O751" s="154"/>
    </row>
    <row r="752" spans="1:15" s="138" customFormat="1" x14ac:dyDescent="0.25">
      <c r="A752" s="255" t="s">
        <v>573</v>
      </c>
      <c r="B752" s="191" t="s">
        <v>16</v>
      </c>
      <c r="C752" s="4" t="s">
        <v>29</v>
      </c>
      <c r="D752" s="156" t="s">
        <v>114</v>
      </c>
      <c r="E752" s="325"/>
      <c r="F752" s="159">
        <f t="shared" ref="F752:K752" si="206">F753+F762+F773</f>
        <v>186307.8</v>
      </c>
      <c r="G752" s="159">
        <f t="shared" si="206"/>
        <v>1748.1</v>
      </c>
      <c r="H752" s="522">
        <f t="shared" si="206"/>
        <v>146624</v>
      </c>
      <c r="I752" s="522">
        <f t="shared" si="206"/>
        <v>659.7</v>
      </c>
      <c r="J752" s="522">
        <f t="shared" si="206"/>
        <v>130913.90000000001</v>
      </c>
      <c r="K752" s="522">
        <f t="shared" si="206"/>
        <v>310.60000000000002</v>
      </c>
      <c r="L752" s="154"/>
      <c r="N752" s="154"/>
      <c r="O752" s="154"/>
    </row>
    <row r="753" spans="1:15" s="138" customFormat="1" x14ac:dyDescent="0.25">
      <c r="A753" s="255" t="s">
        <v>490</v>
      </c>
      <c r="B753" s="191" t="s">
        <v>16</v>
      </c>
      <c r="C753" s="4" t="s">
        <v>29</v>
      </c>
      <c r="D753" s="156" t="s">
        <v>313</v>
      </c>
      <c r="E753" s="325"/>
      <c r="F753" s="159">
        <f>F754+F758</f>
        <v>33818.6</v>
      </c>
      <c r="G753" s="522">
        <f t="shared" ref="G753:J753" si="207">G754+G758</f>
        <v>0</v>
      </c>
      <c r="H753" s="522">
        <f t="shared" si="207"/>
        <v>29355.8</v>
      </c>
      <c r="I753" s="522">
        <f t="shared" si="207"/>
        <v>0</v>
      </c>
      <c r="J753" s="522">
        <f t="shared" si="207"/>
        <v>29511.7</v>
      </c>
      <c r="K753" s="522"/>
      <c r="L753" s="154"/>
      <c r="N753" s="154"/>
      <c r="O753" s="154"/>
    </row>
    <row r="754" spans="1:15" s="138" customFormat="1" x14ac:dyDescent="0.25">
      <c r="A754" s="255" t="s">
        <v>314</v>
      </c>
      <c r="B754" s="191" t="s">
        <v>16</v>
      </c>
      <c r="C754" s="4" t="s">
        <v>29</v>
      </c>
      <c r="D754" s="156" t="s">
        <v>315</v>
      </c>
      <c r="E754" s="325"/>
      <c r="F754" s="159">
        <f>F755</f>
        <v>30548.6</v>
      </c>
      <c r="G754" s="306"/>
      <c r="H754" s="522">
        <f>H755</f>
        <v>29355.8</v>
      </c>
      <c r="I754" s="522"/>
      <c r="J754" s="522">
        <f>J755</f>
        <v>29511.7</v>
      </c>
      <c r="K754" s="522"/>
      <c r="L754" s="154"/>
      <c r="N754" s="154"/>
      <c r="O754" s="154"/>
    </row>
    <row r="755" spans="1:15" s="138" customFormat="1" ht="31.5" x14ac:dyDescent="0.25">
      <c r="A755" s="378" t="s">
        <v>252</v>
      </c>
      <c r="B755" s="191" t="s">
        <v>16</v>
      </c>
      <c r="C755" s="4" t="s">
        <v>29</v>
      </c>
      <c r="D755" s="156" t="s">
        <v>253</v>
      </c>
      <c r="E755" s="325"/>
      <c r="F755" s="159">
        <f>F756</f>
        <v>30548.6</v>
      </c>
      <c r="G755" s="306"/>
      <c r="H755" s="522">
        <f>H756</f>
        <v>29355.8</v>
      </c>
      <c r="I755" s="522"/>
      <c r="J755" s="522">
        <f>J756</f>
        <v>29511.7</v>
      </c>
      <c r="K755" s="522"/>
      <c r="L755" s="154"/>
      <c r="N755" s="154"/>
      <c r="O755" s="154"/>
    </row>
    <row r="756" spans="1:15" s="138" customFormat="1" ht="31.5" x14ac:dyDescent="0.25">
      <c r="A756" s="375" t="s">
        <v>60</v>
      </c>
      <c r="B756" s="191" t="s">
        <v>16</v>
      </c>
      <c r="C756" s="4" t="s">
        <v>29</v>
      </c>
      <c r="D756" s="156" t="s">
        <v>253</v>
      </c>
      <c r="E756" s="326">
        <v>600</v>
      </c>
      <c r="F756" s="159">
        <f>F757</f>
        <v>30548.6</v>
      </c>
      <c r="G756" s="306"/>
      <c r="H756" s="522">
        <f>H757</f>
        <v>29355.8</v>
      </c>
      <c r="I756" s="522"/>
      <c r="J756" s="522">
        <f>J757</f>
        <v>29511.7</v>
      </c>
      <c r="K756" s="522"/>
      <c r="L756" s="154"/>
      <c r="N756" s="154"/>
      <c r="O756" s="154"/>
    </row>
    <row r="757" spans="1:15" s="138" customFormat="1" x14ac:dyDescent="0.25">
      <c r="A757" s="375" t="s">
        <v>61</v>
      </c>
      <c r="B757" s="191" t="s">
        <v>16</v>
      </c>
      <c r="C757" s="4" t="s">
        <v>29</v>
      </c>
      <c r="D757" s="156" t="s">
        <v>253</v>
      </c>
      <c r="E757" s="326">
        <v>610</v>
      </c>
      <c r="F757" s="159">
        <f>'ведом. 2025-2027'!AD387</f>
        <v>30548.6</v>
      </c>
      <c r="G757" s="306"/>
      <c r="H757" s="522">
        <f>'ведом. 2025-2027'!AE387</f>
        <v>29355.8</v>
      </c>
      <c r="I757" s="522"/>
      <c r="J757" s="522">
        <f>'ведом. 2025-2027'!AF387</f>
        <v>29511.7</v>
      </c>
      <c r="K757" s="522"/>
      <c r="L757" s="154"/>
      <c r="N757" s="154"/>
      <c r="O757" s="154"/>
    </row>
    <row r="758" spans="1:15" s="519" customFormat="1" ht="31.5" x14ac:dyDescent="0.25">
      <c r="A758" s="451" t="s">
        <v>803</v>
      </c>
      <c r="B758" s="453" t="s">
        <v>16</v>
      </c>
      <c r="C758" s="453" t="s">
        <v>29</v>
      </c>
      <c r="D758" s="542" t="s">
        <v>806</v>
      </c>
      <c r="E758" s="477"/>
      <c r="F758" s="522">
        <f>F759</f>
        <v>3270</v>
      </c>
      <c r="G758" s="522"/>
      <c r="H758" s="522">
        <f t="shared" ref="H758:J760" si="208">H759</f>
        <v>0</v>
      </c>
      <c r="I758" s="522"/>
      <c r="J758" s="522">
        <f t="shared" si="208"/>
        <v>0</v>
      </c>
      <c r="K758" s="522"/>
      <c r="L758" s="521"/>
      <c r="N758" s="521"/>
      <c r="O758" s="521"/>
    </row>
    <row r="759" spans="1:15" s="519" customFormat="1" x14ac:dyDescent="0.25">
      <c r="A759" s="451" t="s">
        <v>804</v>
      </c>
      <c r="B759" s="453" t="s">
        <v>16</v>
      </c>
      <c r="C759" s="453" t="s">
        <v>29</v>
      </c>
      <c r="D759" s="542" t="s">
        <v>805</v>
      </c>
      <c r="E759" s="709"/>
      <c r="F759" s="522">
        <f>F760</f>
        <v>3270</v>
      </c>
      <c r="G759" s="522"/>
      <c r="H759" s="522">
        <f t="shared" si="208"/>
        <v>0</v>
      </c>
      <c r="I759" s="522"/>
      <c r="J759" s="522">
        <f t="shared" si="208"/>
        <v>0</v>
      </c>
      <c r="K759" s="522"/>
      <c r="L759" s="521"/>
      <c r="N759" s="521"/>
      <c r="O759" s="521"/>
    </row>
    <row r="760" spans="1:15" s="519" customFormat="1" ht="31.5" x14ac:dyDescent="0.25">
      <c r="A760" s="451" t="s">
        <v>60</v>
      </c>
      <c r="B760" s="453" t="s">
        <v>16</v>
      </c>
      <c r="C760" s="453" t="s">
        <v>29</v>
      </c>
      <c r="D760" s="542" t="s">
        <v>805</v>
      </c>
      <c r="E760" s="453">
        <v>600</v>
      </c>
      <c r="F760" s="522">
        <f>F761</f>
        <v>3270</v>
      </c>
      <c r="G760" s="522"/>
      <c r="H760" s="522">
        <f t="shared" si="208"/>
        <v>0</v>
      </c>
      <c r="I760" s="522"/>
      <c r="J760" s="522">
        <f t="shared" si="208"/>
        <v>0</v>
      </c>
      <c r="K760" s="522"/>
      <c r="L760" s="521"/>
      <c r="N760" s="521"/>
      <c r="O760" s="521"/>
    </row>
    <row r="761" spans="1:15" s="519" customFormat="1" x14ac:dyDescent="0.25">
      <c r="A761" s="451" t="s">
        <v>61</v>
      </c>
      <c r="B761" s="453" t="s">
        <v>16</v>
      </c>
      <c r="C761" s="453" t="s">
        <v>29</v>
      </c>
      <c r="D761" s="542" t="s">
        <v>805</v>
      </c>
      <c r="E761" s="453">
        <v>610</v>
      </c>
      <c r="F761" s="522">
        <f>'ведом. 2025-2027'!AD391</f>
        <v>3270</v>
      </c>
      <c r="G761" s="524"/>
      <c r="H761" s="522">
        <f>'ведом. 2025-2027'!AE391</f>
        <v>0</v>
      </c>
      <c r="I761" s="522"/>
      <c r="J761" s="522">
        <f>'ведом. 2025-2027'!AF391</f>
        <v>0</v>
      </c>
      <c r="K761" s="522"/>
      <c r="L761" s="521"/>
      <c r="N761" s="521"/>
      <c r="O761" s="521"/>
    </row>
    <row r="762" spans="1:15" s="138" customFormat="1" x14ac:dyDescent="0.25">
      <c r="A762" s="271" t="s">
        <v>498</v>
      </c>
      <c r="B762" s="191" t="s">
        <v>16</v>
      </c>
      <c r="C762" s="4" t="s">
        <v>29</v>
      </c>
      <c r="D762" s="156" t="s">
        <v>140</v>
      </c>
      <c r="E762" s="336"/>
      <c r="F762" s="159">
        <f>F763</f>
        <v>38268.299999999996</v>
      </c>
      <c r="G762" s="522">
        <f t="shared" ref="G762:K762" si="209">G763</f>
        <v>307.60000000000002</v>
      </c>
      <c r="H762" s="522">
        <f t="shared" si="209"/>
        <v>37183.199999999997</v>
      </c>
      <c r="I762" s="522">
        <f t="shared" si="209"/>
        <v>314.2</v>
      </c>
      <c r="J762" s="522">
        <f t="shared" si="209"/>
        <v>37369.700000000004</v>
      </c>
      <c r="K762" s="522">
        <f t="shared" si="209"/>
        <v>310.60000000000002</v>
      </c>
      <c r="L762" s="154"/>
      <c r="N762" s="154"/>
      <c r="O762" s="154"/>
    </row>
    <row r="763" spans="1:15" s="138" customFormat="1" ht="31.5" x14ac:dyDescent="0.25">
      <c r="A763" s="255" t="s">
        <v>254</v>
      </c>
      <c r="B763" s="191" t="s">
        <v>16</v>
      </c>
      <c r="C763" s="4" t="s">
        <v>29</v>
      </c>
      <c r="D763" s="156" t="s">
        <v>141</v>
      </c>
      <c r="E763" s="326"/>
      <c r="F763" s="159">
        <f t="shared" ref="F763:K763" si="210">F764+F767+F770</f>
        <v>38268.299999999996</v>
      </c>
      <c r="G763" s="306">
        <f t="shared" si="210"/>
        <v>307.60000000000002</v>
      </c>
      <c r="H763" s="522">
        <f t="shared" si="210"/>
        <v>37183.199999999997</v>
      </c>
      <c r="I763" s="522">
        <f t="shared" si="210"/>
        <v>314.2</v>
      </c>
      <c r="J763" s="522">
        <f t="shared" si="210"/>
        <v>37369.700000000004</v>
      </c>
      <c r="K763" s="522">
        <f t="shared" si="210"/>
        <v>310.60000000000002</v>
      </c>
      <c r="L763" s="154"/>
      <c r="N763" s="154"/>
      <c r="O763" s="154"/>
    </row>
    <row r="764" spans="1:15" s="138" customFormat="1" ht="37.5" customHeight="1" x14ac:dyDescent="0.25">
      <c r="A764" s="378" t="s">
        <v>751</v>
      </c>
      <c r="B764" s="191" t="s">
        <v>16</v>
      </c>
      <c r="C764" s="4" t="s">
        <v>29</v>
      </c>
      <c r="D764" s="156" t="s">
        <v>255</v>
      </c>
      <c r="E764" s="326"/>
      <c r="F764" s="159">
        <f>F765</f>
        <v>1000</v>
      </c>
      <c r="G764" s="306"/>
      <c r="H764" s="522">
        <f>H765</f>
        <v>1000</v>
      </c>
      <c r="I764" s="522"/>
      <c r="J764" s="522">
        <f>J765</f>
        <v>1000</v>
      </c>
      <c r="K764" s="522"/>
      <c r="L764" s="154"/>
      <c r="N764" s="154"/>
      <c r="O764" s="154"/>
    </row>
    <row r="765" spans="1:15" s="138" customFormat="1" ht="31.5" x14ac:dyDescent="0.25">
      <c r="A765" s="375" t="s">
        <v>60</v>
      </c>
      <c r="B765" s="191" t="s">
        <v>16</v>
      </c>
      <c r="C765" s="4" t="s">
        <v>29</v>
      </c>
      <c r="D765" s="156" t="s">
        <v>255</v>
      </c>
      <c r="E765" s="326">
        <v>600</v>
      </c>
      <c r="F765" s="159">
        <f>F766</f>
        <v>1000</v>
      </c>
      <c r="G765" s="306"/>
      <c r="H765" s="522">
        <f>H766</f>
        <v>1000</v>
      </c>
      <c r="I765" s="522"/>
      <c r="J765" s="522">
        <f>J766</f>
        <v>1000</v>
      </c>
      <c r="K765" s="522"/>
      <c r="L765" s="154"/>
      <c r="N765" s="154"/>
      <c r="O765" s="154"/>
    </row>
    <row r="766" spans="1:15" s="138" customFormat="1" x14ac:dyDescent="0.25">
      <c r="A766" s="375" t="s">
        <v>61</v>
      </c>
      <c r="B766" s="191" t="s">
        <v>16</v>
      </c>
      <c r="C766" s="4" t="s">
        <v>29</v>
      </c>
      <c r="D766" s="156" t="s">
        <v>255</v>
      </c>
      <c r="E766" s="326">
        <v>610</v>
      </c>
      <c r="F766" s="159">
        <f>'ведом. 2025-2027'!AD396</f>
        <v>1000</v>
      </c>
      <c r="G766" s="306"/>
      <c r="H766" s="522">
        <f>'ведом. 2025-2027'!AE396</f>
        <v>1000</v>
      </c>
      <c r="I766" s="522"/>
      <c r="J766" s="522">
        <f>'ведом. 2025-2027'!AF396</f>
        <v>1000</v>
      </c>
      <c r="K766" s="522"/>
      <c r="L766" s="154"/>
      <c r="N766" s="154"/>
      <c r="O766" s="154"/>
    </row>
    <row r="767" spans="1:15" s="138" customFormat="1" ht="31.5" x14ac:dyDescent="0.25">
      <c r="A767" s="375" t="s">
        <v>256</v>
      </c>
      <c r="B767" s="191" t="s">
        <v>16</v>
      </c>
      <c r="C767" s="4" t="s">
        <v>29</v>
      </c>
      <c r="D767" s="156" t="s">
        <v>257</v>
      </c>
      <c r="E767" s="326"/>
      <c r="F767" s="159">
        <f>F768</f>
        <v>36893.599999999999</v>
      </c>
      <c r="G767" s="306"/>
      <c r="H767" s="522">
        <f>H768</f>
        <v>35800.5</v>
      </c>
      <c r="I767" s="522"/>
      <c r="J767" s="522">
        <f>J768</f>
        <v>35991.4</v>
      </c>
      <c r="K767" s="522"/>
      <c r="L767" s="154"/>
      <c r="N767" s="154"/>
      <c r="O767" s="154"/>
    </row>
    <row r="768" spans="1:15" s="138" customFormat="1" ht="31.5" x14ac:dyDescent="0.25">
      <c r="A768" s="375" t="s">
        <v>60</v>
      </c>
      <c r="B768" s="191" t="s">
        <v>16</v>
      </c>
      <c r="C768" s="4" t="s">
        <v>29</v>
      </c>
      <c r="D768" s="156" t="s">
        <v>257</v>
      </c>
      <c r="E768" s="326">
        <v>600</v>
      </c>
      <c r="F768" s="159">
        <f>F769</f>
        <v>36893.599999999999</v>
      </c>
      <c r="G768" s="306"/>
      <c r="H768" s="522">
        <f>H769</f>
        <v>35800.5</v>
      </c>
      <c r="I768" s="522"/>
      <c r="J768" s="522">
        <f>J769</f>
        <v>35991.4</v>
      </c>
      <c r="K768" s="522"/>
      <c r="L768" s="154"/>
      <c r="N768" s="154"/>
      <c r="O768" s="154"/>
    </row>
    <row r="769" spans="1:15" s="138" customFormat="1" x14ac:dyDescent="0.25">
      <c r="A769" s="375" t="s">
        <v>61</v>
      </c>
      <c r="B769" s="191" t="s">
        <v>16</v>
      </c>
      <c r="C769" s="4" t="s">
        <v>29</v>
      </c>
      <c r="D769" s="156" t="s">
        <v>257</v>
      </c>
      <c r="E769" s="326">
        <v>610</v>
      </c>
      <c r="F769" s="159">
        <f>'ведом. 2025-2027'!AD399</f>
        <v>36893.599999999999</v>
      </c>
      <c r="G769" s="306"/>
      <c r="H769" s="522">
        <f>'ведом. 2025-2027'!AE399</f>
        <v>35800.5</v>
      </c>
      <c r="I769" s="522"/>
      <c r="J769" s="522">
        <f>'ведом. 2025-2027'!AF399</f>
        <v>35991.4</v>
      </c>
      <c r="K769" s="522"/>
      <c r="L769" s="154"/>
      <c r="N769" s="154"/>
      <c r="O769" s="154"/>
    </row>
    <row r="770" spans="1:15" s="177" customFormat="1" ht="31.5" x14ac:dyDescent="0.25">
      <c r="A770" s="375" t="s">
        <v>501</v>
      </c>
      <c r="B770" s="191" t="s">
        <v>16</v>
      </c>
      <c r="C770" s="4" t="s">
        <v>29</v>
      </c>
      <c r="D770" s="156" t="s">
        <v>399</v>
      </c>
      <c r="E770" s="326"/>
      <c r="F770" s="159">
        <f t="shared" ref="F770:K771" si="211">F771</f>
        <v>374.70000000000005</v>
      </c>
      <c r="G770" s="306">
        <f t="shared" si="211"/>
        <v>307.60000000000002</v>
      </c>
      <c r="H770" s="522">
        <f t="shared" si="211"/>
        <v>382.7</v>
      </c>
      <c r="I770" s="522">
        <f t="shared" si="211"/>
        <v>314.2</v>
      </c>
      <c r="J770" s="522">
        <f t="shared" si="211"/>
        <v>378.3</v>
      </c>
      <c r="K770" s="522">
        <f t="shared" si="211"/>
        <v>310.60000000000002</v>
      </c>
      <c r="L770" s="154"/>
      <c r="N770" s="154"/>
      <c r="O770" s="154"/>
    </row>
    <row r="771" spans="1:15" s="177" customFormat="1" ht="31.5" x14ac:dyDescent="0.25">
      <c r="A771" s="375" t="s">
        <v>60</v>
      </c>
      <c r="B771" s="191" t="s">
        <v>16</v>
      </c>
      <c r="C771" s="4" t="s">
        <v>29</v>
      </c>
      <c r="D771" s="156" t="s">
        <v>399</v>
      </c>
      <c r="E771" s="326">
        <v>600</v>
      </c>
      <c r="F771" s="159">
        <f t="shared" si="211"/>
        <v>374.70000000000005</v>
      </c>
      <c r="G771" s="306">
        <f t="shared" si="211"/>
        <v>307.60000000000002</v>
      </c>
      <c r="H771" s="522">
        <f t="shared" si="211"/>
        <v>382.7</v>
      </c>
      <c r="I771" s="522">
        <f t="shared" si="211"/>
        <v>314.2</v>
      </c>
      <c r="J771" s="522">
        <f t="shared" si="211"/>
        <v>378.3</v>
      </c>
      <c r="K771" s="522">
        <f t="shared" si="211"/>
        <v>310.60000000000002</v>
      </c>
      <c r="L771" s="154"/>
      <c r="N771" s="154"/>
      <c r="O771" s="154"/>
    </row>
    <row r="772" spans="1:15" s="177" customFormat="1" x14ac:dyDescent="0.25">
      <c r="A772" s="375" t="s">
        <v>61</v>
      </c>
      <c r="B772" s="191" t="s">
        <v>16</v>
      </c>
      <c r="C772" s="4" t="s">
        <v>29</v>
      </c>
      <c r="D772" s="156" t="s">
        <v>399</v>
      </c>
      <c r="E772" s="326">
        <v>610</v>
      </c>
      <c r="F772" s="159">
        <f>'ведом. 2025-2027'!AD402</f>
        <v>374.70000000000005</v>
      </c>
      <c r="G772" s="306">
        <v>307.60000000000002</v>
      </c>
      <c r="H772" s="522">
        <f>'ведом. 2025-2027'!AE402</f>
        <v>382.7</v>
      </c>
      <c r="I772" s="522">
        <v>314.2</v>
      </c>
      <c r="J772" s="522">
        <f>'ведом. 2025-2027'!AF402</f>
        <v>378.3</v>
      </c>
      <c r="K772" s="522">
        <v>310.60000000000002</v>
      </c>
      <c r="L772" s="154"/>
      <c r="N772" s="154"/>
      <c r="O772" s="154"/>
    </row>
    <row r="773" spans="1:15" s="138" customFormat="1" ht="31.5" x14ac:dyDescent="0.25">
      <c r="A773" s="255" t="s">
        <v>492</v>
      </c>
      <c r="B773" s="191" t="s">
        <v>16</v>
      </c>
      <c r="C773" s="4" t="s">
        <v>29</v>
      </c>
      <c r="D773" s="156" t="s">
        <v>258</v>
      </c>
      <c r="E773" s="326"/>
      <c r="F773" s="159">
        <f>F774+F784+F795+F791</f>
        <v>114220.9</v>
      </c>
      <c r="G773" s="522">
        <f t="shared" ref="G773:J773" si="212">G774+G784+G795+G791</f>
        <v>1440.5</v>
      </c>
      <c r="H773" s="522">
        <f t="shared" si="212"/>
        <v>80085</v>
      </c>
      <c r="I773" s="522">
        <f t="shared" si="212"/>
        <v>345.5</v>
      </c>
      <c r="J773" s="522">
        <f t="shared" si="212"/>
        <v>64032.5</v>
      </c>
      <c r="K773" s="522"/>
      <c r="L773" s="154"/>
      <c r="N773" s="154"/>
      <c r="O773" s="154"/>
    </row>
    <row r="774" spans="1:15" s="138" customFormat="1" x14ac:dyDescent="0.25">
      <c r="A774" s="255" t="s">
        <v>353</v>
      </c>
      <c r="B774" s="191" t="s">
        <v>16</v>
      </c>
      <c r="C774" s="4" t="s">
        <v>29</v>
      </c>
      <c r="D774" s="156" t="s">
        <v>493</v>
      </c>
      <c r="E774" s="326"/>
      <c r="F774" s="159">
        <f>F775</f>
        <v>21085</v>
      </c>
      <c r="G774" s="306"/>
      <c r="H774" s="522">
        <f>H775</f>
        <v>130</v>
      </c>
      <c r="I774" s="522"/>
      <c r="J774" s="522">
        <f>J775</f>
        <v>0</v>
      </c>
      <c r="K774" s="522"/>
      <c r="L774" s="154"/>
      <c r="N774" s="154"/>
      <c r="O774" s="154"/>
    </row>
    <row r="775" spans="1:15" s="138" customFormat="1" x14ac:dyDescent="0.25">
      <c r="A775" s="378" t="s">
        <v>259</v>
      </c>
      <c r="B775" s="191" t="s">
        <v>16</v>
      </c>
      <c r="C775" s="4" t="s">
        <v>29</v>
      </c>
      <c r="D775" s="156" t="s">
        <v>552</v>
      </c>
      <c r="E775" s="326"/>
      <c r="F775" s="159">
        <f>F776+F781</f>
        <v>21085</v>
      </c>
      <c r="G775" s="306"/>
      <c r="H775" s="522">
        <f>H776+H781</f>
        <v>130</v>
      </c>
      <c r="I775" s="522"/>
      <c r="J775" s="522">
        <f>J776+J781</f>
        <v>0</v>
      </c>
      <c r="K775" s="522"/>
      <c r="L775" s="154"/>
      <c r="N775" s="154"/>
      <c r="O775" s="154"/>
    </row>
    <row r="776" spans="1:15" s="138" customFormat="1" ht="31.5" x14ac:dyDescent="0.25">
      <c r="A776" s="375" t="s">
        <v>260</v>
      </c>
      <c r="B776" s="191" t="s">
        <v>16</v>
      </c>
      <c r="C776" s="4" t="s">
        <v>29</v>
      </c>
      <c r="D776" s="156" t="s">
        <v>553</v>
      </c>
      <c r="E776" s="326"/>
      <c r="F776" s="159">
        <f>F779+F777</f>
        <v>20550</v>
      </c>
      <c r="G776" s="522"/>
      <c r="H776" s="522">
        <f t="shared" ref="H776" si="213">H779+H777</f>
        <v>130</v>
      </c>
      <c r="I776" s="522"/>
      <c r="J776" s="522">
        <f t="shared" ref="J776" si="214">J779-J777</f>
        <v>0</v>
      </c>
      <c r="K776" s="522"/>
      <c r="L776" s="154"/>
      <c r="N776" s="154"/>
      <c r="O776" s="154"/>
    </row>
    <row r="777" spans="1:15" s="519" customFormat="1" x14ac:dyDescent="0.25">
      <c r="A777" s="375" t="s">
        <v>120</v>
      </c>
      <c r="B777" s="191" t="s">
        <v>16</v>
      </c>
      <c r="C777" s="516" t="s">
        <v>29</v>
      </c>
      <c r="D777" s="156" t="s">
        <v>553</v>
      </c>
      <c r="E777" s="326">
        <v>200</v>
      </c>
      <c r="F777" s="522">
        <f>F778</f>
        <v>10265</v>
      </c>
      <c r="G777" s="522"/>
      <c r="H777" s="522">
        <f t="shared" ref="H777" si="215">H778</f>
        <v>130</v>
      </c>
      <c r="I777" s="522"/>
      <c r="J777" s="522">
        <f t="shared" ref="J777" si="216">J778</f>
        <v>0</v>
      </c>
      <c r="K777" s="522"/>
      <c r="L777" s="521"/>
      <c r="N777" s="521"/>
      <c r="O777" s="521"/>
    </row>
    <row r="778" spans="1:15" s="519" customFormat="1" ht="31.5" x14ac:dyDescent="0.25">
      <c r="A778" s="375" t="s">
        <v>52</v>
      </c>
      <c r="B778" s="191" t="s">
        <v>16</v>
      </c>
      <c r="C778" s="516" t="s">
        <v>29</v>
      </c>
      <c r="D778" s="156" t="s">
        <v>553</v>
      </c>
      <c r="E778" s="326">
        <v>240</v>
      </c>
      <c r="F778" s="522">
        <f>'ведом. 2025-2027'!AD408</f>
        <v>10265</v>
      </c>
      <c r="G778" s="524"/>
      <c r="H778" s="522">
        <f>'ведом. 2025-2027'!AE408</f>
        <v>130</v>
      </c>
      <c r="I778" s="522"/>
      <c r="J778" s="522">
        <f>'ведом. 2025-2027'!AF408</f>
        <v>0</v>
      </c>
      <c r="K778" s="522"/>
      <c r="L778" s="521"/>
      <c r="N778" s="521"/>
      <c r="O778" s="521"/>
    </row>
    <row r="779" spans="1:15" s="138" customFormat="1" ht="31.5" x14ac:dyDescent="0.25">
      <c r="A779" s="375" t="s">
        <v>60</v>
      </c>
      <c r="B779" s="191" t="s">
        <v>16</v>
      </c>
      <c r="C779" s="4" t="s">
        <v>29</v>
      </c>
      <c r="D779" s="156" t="s">
        <v>553</v>
      </c>
      <c r="E779" s="326">
        <v>600</v>
      </c>
      <c r="F779" s="159">
        <f>F780</f>
        <v>10285</v>
      </c>
      <c r="G779" s="306"/>
      <c r="H779" s="522">
        <f>H780</f>
        <v>0</v>
      </c>
      <c r="I779" s="522"/>
      <c r="J779" s="522">
        <f>J780</f>
        <v>0</v>
      </c>
      <c r="K779" s="522"/>
      <c r="L779" s="154"/>
      <c r="N779" s="154"/>
      <c r="O779" s="154"/>
    </row>
    <row r="780" spans="1:15" s="138" customFormat="1" x14ac:dyDescent="0.25">
      <c r="A780" s="375" t="s">
        <v>61</v>
      </c>
      <c r="B780" s="191" t="s">
        <v>16</v>
      </c>
      <c r="C780" s="4" t="s">
        <v>29</v>
      </c>
      <c r="D780" s="156" t="s">
        <v>553</v>
      </c>
      <c r="E780" s="326">
        <v>610</v>
      </c>
      <c r="F780" s="159">
        <f>'ведом. 2025-2027'!AD410</f>
        <v>10285</v>
      </c>
      <c r="G780" s="306"/>
      <c r="H780" s="522">
        <f>'ведом. 2025-2027'!AE410</f>
        <v>0</v>
      </c>
      <c r="I780" s="522"/>
      <c r="J780" s="522">
        <f>'ведом. 2025-2027'!AF410</f>
        <v>0</v>
      </c>
      <c r="K780" s="522"/>
      <c r="L780" s="154"/>
      <c r="N780" s="154"/>
      <c r="O780" s="154"/>
    </row>
    <row r="781" spans="1:15" s="138" customFormat="1" ht="31.5" x14ac:dyDescent="0.25">
      <c r="A781" s="375" t="s">
        <v>261</v>
      </c>
      <c r="B781" s="191" t="s">
        <v>16</v>
      </c>
      <c r="C781" s="4" t="s">
        <v>29</v>
      </c>
      <c r="D781" s="156" t="s">
        <v>554</v>
      </c>
      <c r="E781" s="326"/>
      <c r="F781" s="159">
        <f>F782</f>
        <v>535</v>
      </c>
      <c r="G781" s="306"/>
      <c r="H781" s="522">
        <f>H782</f>
        <v>0</v>
      </c>
      <c r="I781" s="522"/>
      <c r="J781" s="522">
        <f>J782</f>
        <v>0</v>
      </c>
      <c r="K781" s="522"/>
      <c r="L781" s="154"/>
      <c r="N781" s="154"/>
      <c r="O781" s="154"/>
    </row>
    <row r="782" spans="1:15" s="138" customFormat="1" ht="31.5" x14ac:dyDescent="0.25">
      <c r="A782" s="375" t="s">
        <v>60</v>
      </c>
      <c r="B782" s="191" t="s">
        <v>16</v>
      </c>
      <c r="C782" s="4" t="s">
        <v>29</v>
      </c>
      <c r="D782" s="156" t="s">
        <v>554</v>
      </c>
      <c r="E782" s="326">
        <v>600</v>
      </c>
      <c r="F782" s="159">
        <f>F783</f>
        <v>535</v>
      </c>
      <c r="G782" s="306"/>
      <c r="H782" s="522">
        <f>H783</f>
        <v>0</v>
      </c>
      <c r="I782" s="522"/>
      <c r="J782" s="522">
        <f>J783</f>
        <v>0</v>
      </c>
      <c r="K782" s="522"/>
      <c r="L782" s="154"/>
      <c r="N782" s="154"/>
      <c r="O782" s="154"/>
    </row>
    <row r="783" spans="1:15" s="138" customFormat="1" x14ac:dyDescent="0.25">
      <c r="A783" s="375" t="s">
        <v>61</v>
      </c>
      <c r="B783" s="191" t="s">
        <v>16</v>
      </c>
      <c r="C783" s="4" t="s">
        <v>29</v>
      </c>
      <c r="D783" s="156" t="s">
        <v>554</v>
      </c>
      <c r="E783" s="326">
        <v>610</v>
      </c>
      <c r="F783" s="159">
        <f>'ведом. 2025-2027'!AD413</f>
        <v>535</v>
      </c>
      <c r="G783" s="306"/>
      <c r="H783" s="522">
        <f>'ведом. 2025-2027'!AE413</f>
        <v>0</v>
      </c>
      <c r="I783" s="522"/>
      <c r="J783" s="522">
        <f>'ведом. 2025-2027'!AF413</f>
        <v>0</v>
      </c>
      <c r="K783" s="522"/>
      <c r="L783" s="154"/>
      <c r="N783" s="154"/>
      <c r="O783" s="154"/>
    </row>
    <row r="784" spans="1:15" s="138" customFormat="1" ht="31.5" x14ac:dyDescent="0.25">
      <c r="A784" s="256" t="s">
        <v>354</v>
      </c>
      <c r="B784" s="191" t="s">
        <v>16</v>
      </c>
      <c r="C784" s="4" t="s">
        <v>29</v>
      </c>
      <c r="D784" s="156" t="s">
        <v>494</v>
      </c>
      <c r="E784" s="326"/>
      <c r="F784" s="159">
        <f>F785+F788</f>
        <v>85695.4</v>
      </c>
      <c r="G784" s="306"/>
      <c r="H784" s="522">
        <f>H785+H788</f>
        <v>79609.5</v>
      </c>
      <c r="I784" s="522"/>
      <c r="J784" s="522">
        <f>J785+J788</f>
        <v>64032.5</v>
      </c>
      <c r="K784" s="522"/>
      <c r="L784" s="154"/>
      <c r="N784" s="154"/>
      <c r="O784" s="154"/>
    </row>
    <row r="785" spans="1:15" s="199" customFormat="1" ht="47.25" x14ac:dyDescent="0.25">
      <c r="A785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5" s="201" t="str">
        <f>'ведом. 2025-2027'!Z415</f>
        <v>08</v>
      </c>
      <c r="C785" s="200" t="str">
        <f>'ведом. 2025-2027'!AA415</f>
        <v>01</v>
      </c>
      <c r="D785" s="156" t="s">
        <v>495</v>
      </c>
      <c r="E785" s="344"/>
      <c r="F785" s="197">
        <f t="shared" ref="F785:J786" si="217">F786</f>
        <v>41851.599999999999</v>
      </c>
      <c r="G785" s="352"/>
      <c r="H785" s="441">
        <f t="shared" si="217"/>
        <v>37761.300000000003</v>
      </c>
      <c r="I785" s="441"/>
      <c r="J785" s="441">
        <f t="shared" si="217"/>
        <v>21859.200000000001</v>
      </c>
      <c r="K785" s="441"/>
      <c r="L785" s="198"/>
      <c r="N785" s="198"/>
      <c r="O785" s="198"/>
    </row>
    <row r="786" spans="1:15" s="199" customFormat="1" ht="31.5" x14ac:dyDescent="0.25">
      <c r="A786" s="312" t="str">
        <f>'ведом. 2025-2027'!X416</f>
        <v>Предоставление субсидий бюджетным, автономным учреждениям и иным некоммерческим организациям</v>
      </c>
      <c r="B786" s="201" t="str">
        <f>'ведом. 2025-2027'!Z416</f>
        <v>08</v>
      </c>
      <c r="C786" s="200" t="str">
        <f>'ведом. 2025-2027'!AA416</f>
        <v>01</v>
      </c>
      <c r="D786" s="156" t="s">
        <v>495</v>
      </c>
      <c r="E786" s="344">
        <f>'ведом. 2025-2027'!AC416</f>
        <v>600</v>
      </c>
      <c r="F786" s="197">
        <f t="shared" si="217"/>
        <v>41851.599999999999</v>
      </c>
      <c r="G786" s="352"/>
      <c r="H786" s="441">
        <f t="shared" si="217"/>
        <v>37761.300000000003</v>
      </c>
      <c r="I786" s="441"/>
      <c r="J786" s="441">
        <f t="shared" si="217"/>
        <v>21859.200000000001</v>
      </c>
      <c r="K786" s="441"/>
      <c r="L786" s="198"/>
      <c r="N786" s="198"/>
      <c r="O786" s="198"/>
    </row>
    <row r="787" spans="1:15" s="199" customFormat="1" x14ac:dyDescent="0.25">
      <c r="A787" s="312" t="str">
        <f>'ведом. 2025-2027'!X417</f>
        <v>Субсидии бюджетным учреждениям</v>
      </c>
      <c r="B787" s="201" t="str">
        <f>'ведом. 2025-2027'!Z417</f>
        <v>08</v>
      </c>
      <c r="C787" s="200" t="str">
        <f>'ведом. 2025-2027'!AA417</f>
        <v>01</v>
      </c>
      <c r="D787" s="156" t="s">
        <v>495</v>
      </c>
      <c r="E787" s="344">
        <f>'ведом. 2025-2027'!AC417</f>
        <v>610</v>
      </c>
      <c r="F787" s="197">
        <f>'ведом. 2025-2027'!AD417</f>
        <v>41851.599999999999</v>
      </c>
      <c r="G787" s="352"/>
      <c r="H787" s="441">
        <f>'ведом. 2025-2027'!AE417</f>
        <v>37761.300000000003</v>
      </c>
      <c r="I787" s="441"/>
      <c r="J787" s="441">
        <f>'ведом. 2025-2027'!AF417</f>
        <v>21859.200000000001</v>
      </c>
      <c r="K787" s="441"/>
      <c r="L787" s="198"/>
      <c r="N787" s="198"/>
      <c r="O787" s="198"/>
    </row>
    <row r="788" spans="1:15" s="199" customFormat="1" ht="47.25" x14ac:dyDescent="0.25">
      <c r="A788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8" s="201" t="str">
        <f>'ведом. 2025-2027'!Z418</f>
        <v>08</v>
      </c>
      <c r="C788" s="200" t="str">
        <f>'ведом. 2025-2027'!AA418</f>
        <v>01</v>
      </c>
      <c r="D788" s="156" t="s">
        <v>496</v>
      </c>
      <c r="E788" s="344"/>
      <c r="F788" s="197">
        <f>F789</f>
        <v>43843.8</v>
      </c>
      <c r="G788" s="352"/>
      <c r="H788" s="441">
        <f>H789</f>
        <v>41848.199999999997</v>
      </c>
      <c r="I788" s="441"/>
      <c r="J788" s="441">
        <f>J789</f>
        <v>42173.3</v>
      </c>
      <c r="K788" s="441"/>
      <c r="L788" s="198"/>
      <c r="N788" s="198"/>
      <c r="O788" s="198"/>
    </row>
    <row r="789" spans="1:15" s="199" customFormat="1" ht="31.5" x14ac:dyDescent="0.25">
      <c r="A789" s="312" t="str">
        <f>'ведом. 2025-2027'!X419</f>
        <v>Предоставление субсидий бюджетным, автономным учреждениям и иным некоммерческим организациям</v>
      </c>
      <c r="B789" s="201" t="str">
        <f>'ведом. 2025-2027'!Z419</f>
        <v>08</v>
      </c>
      <c r="C789" s="200" t="str">
        <f>'ведом. 2025-2027'!AA419</f>
        <v>01</v>
      </c>
      <c r="D789" s="156" t="s">
        <v>496</v>
      </c>
      <c r="E789" s="344">
        <f>'ведом. 2025-2027'!AC419</f>
        <v>600</v>
      </c>
      <c r="F789" s="197">
        <f>F790</f>
        <v>43843.8</v>
      </c>
      <c r="G789" s="352"/>
      <c r="H789" s="441">
        <f>H790</f>
        <v>41848.199999999997</v>
      </c>
      <c r="I789" s="441"/>
      <c r="J789" s="441">
        <f>J790</f>
        <v>42173.3</v>
      </c>
      <c r="K789" s="441"/>
      <c r="L789" s="198"/>
      <c r="N789" s="198"/>
      <c r="O789" s="198"/>
    </row>
    <row r="790" spans="1:15" s="199" customFormat="1" x14ac:dyDescent="0.25">
      <c r="A790" s="312" t="str">
        <f>'ведом. 2025-2027'!X420</f>
        <v>Субсидии бюджетным учреждениям</v>
      </c>
      <c r="B790" s="201" t="str">
        <f>'ведом. 2025-2027'!Z420</f>
        <v>08</v>
      </c>
      <c r="C790" s="200" t="str">
        <f>'ведом. 2025-2027'!AA420</f>
        <v>01</v>
      </c>
      <c r="D790" s="156" t="s">
        <v>496</v>
      </c>
      <c r="E790" s="344">
        <f>'ведом. 2025-2027'!AC420</f>
        <v>610</v>
      </c>
      <c r="F790" s="197">
        <f>'ведом. 2025-2027'!AD420</f>
        <v>43843.8</v>
      </c>
      <c r="G790" s="352"/>
      <c r="H790" s="441">
        <f>'ведом. 2025-2027'!AE420</f>
        <v>41848.199999999997</v>
      </c>
      <c r="I790" s="441"/>
      <c r="J790" s="441">
        <f>'ведом. 2025-2027'!AF420</f>
        <v>42173.3</v>
      </c>
      <c r="K790" s="441"/>
      <c r="L790" s="198"/>
      <c r="N790" s="198"/>
      <c r="O790" s="198"/>
    </row>
    <row r="791" spans="1:15" s="508" customFormat="1" ht="47.25" x14ac:dyDescent="0.25">
      <c r="A791" s="451" t="s">
        <v>807</v>
      </c>
      <c r="B791" s="453" t="s">
        <v>16</v>
      </c>
      <c r="C791" s="453" t="s">
        <v>29</v>
      </c>
      <c r="D791" s="542" t="s">
        <v>810</v>
      </c>
      <c r="E791" s="454"/>
      <c r="F791" s="441">
        <f>F792</f>
        <v>6000</v>
      </c>
      <c r="G791" s="441"/>
      <c r="H791" s="441">
        <f t="shared" ref="H791:J793" si="218">H792</f>
        <v>0</v>
      </c>
      <c r="I791" s="441"/>
      <c r="J791" s="441">
        <f t="shared" si="218"/>
        <v>0</v>
      </c>
      <c r="K791" s="441"/>
      <c r="L791" s="507"/>
      <c r="N791" s="507"/>
      <c r="O791" s="507"/>
    </row>
    <row r="792" spans="1:15" s="508" customFormat="1" x14ac:dyDescent="0.25">
      <c r="A792" s="451" t="s">
        <v>808</v>
      </c>
      <c r="B792" s="453" t="s">
        <v>16</v>
      </c>
      <c r="C792" s="453" t="s">
        <v>29</v>
      </c>
      <c r="D792" s="542" t="s">
        <v>809</v>
      </c>
      <c r="E792" s="454"/>
      <c r="F792" s="441">
        <f>F793</f>
        <v>6000</v>
      </c>
      <c r="G792" s="441"/>
      <c r="H792" s="441">
        <f t="shared" si="218"/>
        <v>0</v>
      </c>
      <c r="I792" s="441"/>
      <c r="J792" s="441">
        <f t="shared" si="218"/>
        <v>0</v>
      </c>
      <c r="K792" s="441"/>
      <c r="L792" s="507"/>
      <c r="N792" s="507"/>
      <c r="O792" s="507"/>
    </row>
    <row r="793" spans="1:15" s="508" customFormat="1" ht="31.5" x14ac:dyDescent="0.25">
      <c r="A793" s="451" t="s">
        <v>60</v>
      </c>
      <c r="B793" s="453" t="s">
        <v>16</v>
      </c>
      <c r="C793" s="453" t="s">
        <v>29</v>
      </c>
      <c r="D793" s="542" t="s">
        <v>809</v>
      </c>
      <c r="E793" s="454">
        <v>600</v>
      </c>
      <c r="F793" s="441">
        <f>F794</f>
        <v>6000</v>
      </c>
      <c r="G793" s="441"/>
      <c r="H793" s="441">
        <f t="shared" si="218"/>
        <v>0</v>
      </c>
      <c r="I793" s="441"/>
      <c r="J793" s="441">
        <f t="shared" si="218"/>
        <v>0</v>
      </c>
      <c r="K793" s="441"/>
      <c r="L793" s="507"/>
      <c r="N793" s="507"/>
      <c r="O793" s="507"/>
    </row>
    <row r="794" spans="1:15" s="508" customFormat="1" x14ac:dyDescent="0.25">
      <c r="A794" s="451" t="s">
        <v>61</v>
      </c>
      <c r="B794" s="453" t="s">
        <v>16</v>
      </c>
      <c r="C794" s="453" t="s">
        <v>29</v>
      </c>
      <c r="D794" s="542" t="s">
        <v>809</v>
      </c>
      <c r="E794" s="454">
        <v>610</v>
      </c>
      <c r="F794" s="441">
        <f>'ведом. 2025-2027'!AD424</f>
        <v>6000</v>
      </c>
      <c r="G794" s="352"/>
      <c r="H794" s="441">
        <f>'ведом. 2025-2027'!AE424</f>
        <v>0</v>
      </c>
      <c r="I794" s="441"/>
      <c r="J794" s="441">
        <f>'ведом. 2025-2027'!AF424</f>
        <v>0</v>
      </c>
      <c r="K794" s="441"/>
      <c r="L794" s="507"/>
      <c r="N794" s="507"/>
      <c r="O794" s="507"/>
    </row>
    <row r="795" spans="1:15" s="199" customFormat="1" ht="31.5" x14ac:dyDescent="0.25">
      <c r="A795" s="253" t="s">
        <v>635</v>
      </c>
      <c r="B795" s="1" t="s">
        <v>16</v>
      </c>
      <c r="C795" s="4" t="s">
        <v>29</v>
      </c>
      <c r="D795" s="291" t="s">
        <v>636</v>
      </c>
      <c r="E795" s="429"/>
      <c r="F795" s="197">
        <f>F796</f>
        <v>1440.5</v>
      </c>
      <c r="G795" s="197">
        <f t="shared" ref="G795:J797" si="219">G796</f>
        <v>1440.5</v>
      </c>
      <c r="H795" s="441">
        <f t="shared" si="219"/>
        <v>345.5</v>
      </c>
      <c r="I795" s="441">
        <f t="shared" si="219"/>
        <v>345.5</v>
      </c>
      <c r="J795" s="441">
        <f t="shared" si="219"/>
        <v>0</v>
      </c>
      <c r="K795" s="441"/>
      <c r="L795" s="198"/>
      <c r="N795" s="198"/>
      <c r="O795" s="198"/>
    </row>
    <row r="796" spans="1:15" s="199" customFormat="1" ht="31.5" x14ac:dyDescent="0.25">
      <c r="A796" s="253" t="s">
        <v>637</v>
      </c>
      <c r="B796" s="1" t="s">
        <v>16</v>
      </c>
      <c r="C796" s="4" t="s">
        <v>29</v>
      </c>
      <c r="D796" s="291" t="s">
        <v>638</v>
      </c>
      <c r="E796" s="429"/>
      <c r="F796" s="197">
        <f>F797</f>
        <v>1440.5</v>
      </c>
      <c r="G796" s="197">
        <f t="shared" si="219"/>
        <v>1440.5</v>
      </c>
      <c r="H796" s="441">
        <f t="shared" si="219"/>
        <v>345.5</v>
      </c>
      <c r="I796" s="441">
        <f t="shared" si="219"/>
        <v>345.5</v>
      </c>
      <c r="J796" s="441">
        <f t="shared" si="219"/>
        <v>0</v>
      </c>
      <c r="K796" s="441"/>
      <c r="L796" s="198"/>
      <c r="N796" s="198"/>
      <c r="O796" s="198"/>
    </row>
    <row r="797" spans="1:15" s="199" customFormat="1" ht="31.5" x14ac:dyDescent="0.25">
      <c r="A797" s="253" t="s">
        <v>60</v>
      </c>
      <c r="B797" s="1" t="s">
        <v>16</v>
      </c>
      <c r="C797" s="4" t="s">
        <v>29</v>
      </c>
      <c r="D797" s="291" t="s">
        <v>638</v>
      </c>
      <c r="E797" s="429">
        <v>600</v>
      </c>
      <c r="F797" s="197">
        <f>F798</f>
        <v>1440.5</v>
      </c>
      <c r="G797" s="197">
        <f t="shared" si="219"/>
        <v>1440.5</v>
      </c>
      <c r="H797" s="441">
        <f t="shared" si="219"/>
        <v>345.5</v>
      </c>
      <c r="I797" s="441">
        <f t="shared" si="219"/>
        <v>345.5</v>
      </c>
      <c r="J797" s="441">
        <f t="shared" si="219"/>
        <v>0</v>
      </c>
      <c r="K797" s="441"/>
      <c r="L797" s="198"/>
      <c r="N797" s="198"/>
      <c r="O797" s="198"/>
    </row>
    <row r="798" spans="1:15" s="199" customFormat="1" x14ac:dyDescent="0.25">
      <c r="A798" s="253" t="s">
        <v>61</v>
      </c>
      <c r="B798" s="1" t="s">
        <v>16</v>
      </c>
      <c r="C798" s="4" t="s">
        <v>29</v>
      </c>
      <c r="D798" s="291" t="s">
        <v>638</v>
      </c>
      <c r="E798" s="429">
        <v>610</v>
      </c>
      <c r="F798" s="197">
        <f>'ведом. 2025-2027'!AD428</f>
        <v>1440.5</v>
      </c>
      <c r="G798" s="352">
        <f>F798</f>
        <v>1440.5</v>
      </c>
      <c r="H798" s="441">
        <f>'ведом. 2025-2027'!AE428</f>
        <v>345.5</v>
      </c>
      <c r="I798" s="441">
        <f>H798</f>
        <v>345.5</v>
      </c>
      <c r="J798" s="441">
        <f>'ведом. 2025-2027'!AF428</f>
        <v>0</v>
      </c>
      <c r="K798" s="441"/>
      <c r="L798" s="198"/>
      <c r="N798" s="198"/>
      <c r="O798" s="198"/>
    </row>
    <row r="799" spans="1:15" s="508" customFormat="1" x14ac:dyDescent="0.25">
      <c r="A799" s="259" t="s">
        <v>242</v>
      </c>
      <c r="B799" s="515" t="s">
        <v>16</v>
      </c>
      <c r="C799" s="516" t="s">
        <v>29</v>
      </c>
      <c r="D799" s="291" t="s">
        <v>243</v>
      </c>
      <c r="E799" s="460"/>
      <c r="F799" s="441">
        <f t="shared" ref="F799:F804" si="220">F800</f>
        <v>18637.3</v>
      </c>
      <c r="G799" s="441"/>
      <c r="H799" s="441">
        <f t="shared" ref="H799:J804" si="221">H800</f>
        <v>21472</v>
      </c>
      <c r="I799" s="441"/>
      <c r="J799" s="441">
        <f t="shared" si="221"/>
        <v>22352</v>
      </c>
      <c r="K799" s="441"/>
      <c r="L799" s="507"/>
      <c r="N799" s="507"/>
      <c r="O799" s="507"/>
    </row>
    <row r="800" spans="1:15" s="508" customFormat="1" ht="31.5" x14ac:dyDescent="0.25">
      <c r="A800" s="275" t="s">
        <v>540</v>
      </c>
      <c r="B800" s="515" t="s">
        <v>16</v>
      </c>
      <c r="C800" s="516" t="s">
        <v>29</v>
      </c>
      <c r="D800" s="291" t="s">
        <v>244</v>
      </c>
      <c r="E800" s="460"/>
      <c r="F800" s="441">
        <f t="shared" si="220"/>
        <v>18637.3</v>
      </c>
      <c r="G800" s="441"/>
      <c r="H800" s="441">
        <f t="shared" si="221"/>
        <v>21472</v>
      </c>
      <c r="I800" s="441"/>
      <c r="J800" s="441">
        <f t="shared" si="221"/>
        <v>22352</v>
      </c>
      <c r="K800" s="441"/>
      <c r="L800" s="507"/>
      <c r="N800" s="507"/>
      <c r="O800" s="507"/>
    </row>
    <row r="801" spans="1:15" s="508" customFormat="1" ht="31.5" x14ac:dyDescent="0.25">
      <c r="A801" s="257" t="s">
        <v>541</v>
      </c>
      <c r="B801" s="515" t="s">
        <v>16</v>
      </c>
      <c r="C801" s="516" t="s">
        <v>29</v>
      </c>
      <c r="D801" s="291" t="s">
        <v>245</v>
      </c>
      <c r="E801" s="460"/>
      <c r="F801" s="441">
        <f t="shared" si="220"/>
        <v>18637.3</v>
      </c>
      <c r="G801" s="441"/>
      <c r="H801" s="441">
        <f t="shared" si="221"/>
        <v>21472</v>
      </c>
      <c r="I801" s="441"/>
      <c r="J801" s="441">
        <f t="shared" si="221"/>
        <v>22352</v>
      </c>
      <c r="K801" s="441"/>
      <c r="L801" s="507"/>
      <c r="N801" s="507"/>
      <c r="O801" s="507"/>
    </row>
    <row r="802" spans="1:15" s="508" customFormat="1" x14ac:dyDescent="0.25">
      <c r="A802" s="257" t="s">
        <v>632</v>
      </c>
      <c r="B802" s="515" t="s">
        <v>16</v>
      </c>
      <c r="C802" s="516" t="s">
        <v>29</v>
      </c>
      <c r="D802" s="156" t="s">
        <v>633</v>
      </c>
      <c r="E802" s="460"/>
      <c r="F802" s="441">
        <f t="shared" si="220"/>
        <v>18637.3</v>
      </c>
      <c r="G802" s="441"/>
      <c r="H802" s="441">
        <f t="shared" si="221"/>
        <v>21472</v>
      </c>
      <c r="I802" s="441"/>
      <c r="J802" s="441">
        <f t="shared" si="221"/>
        <v>22352</v>
      </c>
      <c r="K802" s="441"/>
      <c r="L802" s="507"/>
      <c r="N802" s="507"/>
      <c r="O802" s="507"/>
    </row>
    <row r="803" spans="1:15" s="508" customFormat="1" x14ac:dyDescent="0.25">
      <c r="A803" s="257" t="s">
        <v>725</v>
      </c>
      <c r="B803" s="515" t="s">
        <v>16</v>
      </c>
      <c r="C803" s="516" t="s">
        <v>29</v>
      </c>
      <c r="D803" s="156" t="s">
        <v>690</v>
      </c>
      <c r="E803" s="526"/>
      <c r="F803" s="441">
        <f t="shared" si="220"/>
        <v>18637.3</v>
      </c>
      <c r="G803" s="441"/>
      <c r="H803" s="441">
        <f t="shared" si="221"/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523" t="s">
        <v>60</v>
      </c>
      <c r="B804" s="515" t="s">
        <v>16</v>
      </c>
      <c r="C804" s="516" t="s">
        <v>29</v>
      </c>
      <c r="D804" s="156" t="s">
        <v>690</v>
      </c>
      <c r="E804" s="526">
        <v>600</v>
      </c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x14ac:dyDescent="0.25">
      <c r="A805" s="523" t="s">
        <v>61</v>
      </c>
      <c r="B805" s="515" t="s">
        <v>16</v>
      </c>
      <c r="C805" s="516" t="s">
        <v>29</v>
      </c>
      <c r="D805" s="156" t="s">
        <v>690</v>
      </c>
      <c r="E805" s="526">
        <v>610</v>
      </c>
      <c r="F805" s="441">
        <f>'ведом. 2025-2027'!AD435</f>
        <v>18637.3</v>
      </c>
      <c r="G805" s="352"/>
      <c r="H805" s="441">
        <f>'ведом. 2025-2027'!AE435</f>
        <v>21472</v>
      </c>
      <c r="I805" s="441"/>
      <c r="J805" s="441">
        <f>'ведом. 2025-2027'!AF435</f>
        <v>22352</v>
      </c>
      <c r="K805" s="441"/>
      <c r="L805" s="507"/>
      <c r="N805" s="507"/>
      <c r="O805" s="507"/>
    </row>
    <row r="806" spans="1:15" s="508" customFormat="1" x14ac:dyDescent="0.25">
      <c r="A806" s="451" t="s">
        <v>762</v>
      </c>
      <c r="B806" s="453" t="s">
        <v>22</v>
      </c>
      <c r="C806" s="454"/>
      <c r="D806" s="458"/>
      <c r="E806" s="460"/>
      <c r="F806" s="441">
        <f t="shared" ref="F806:F812" si="222">F807</f>
        <v>650</v>
      </c>
      <c r="G806" s="441"/>
      <c r="H806" s="441">
        <f t="shared" ref="H806:J806" si="223">H807</f>
        <v>0</v>
      </c>
      <c r="I806" s="441"/>
      <c r="J806" s="441">
        <f t="shared" si="223"/>
        <v>0</v>
      </c>
      <c r="K806" s="441"/>
      <c r="L806" s="507"/>
      <c r="N806" s="507"/>
      <c r="O806" s="507"/>
    </row>
    <row r="807" spans="1:15" s="508" customFormat="1" x14ac:dyDescent="0.25">
      <c r="A807" s="451" t="s">
        <v>763</v>
      </c>
      <c r="B807" s="453" t="s">
        <v>22</v>
      </c>
      <c r="C807" s="454" t="s">
        <v>22</v>
      </c>
      <c r="D807" s="458"/>
      <c r="E807" s="460"/>
      <c r="F807" s="441">
        <f t="shared" si="222"/>
        <v>650</v>
      </c>
      <c r="G807" s="441"/>
      <c r="H807" s="441">
        <f t="shared" ref="H807:J807" si="224">H808</f>
        <v>0</v>
      </c>
      <c r="I807" s="441"/>
      <c r="J807" s="441">
        <f t="shared" si="224"/>
        <v>0</v>
      </c>
      <c r="K807" s="441"/>
      <c r="L807" s="507"/>
      <c r="N807" s="507"/>
      <c r="O807" s="507"/>
    </row>
    <row r="808" spans="1:15" s="508" customFormat="1" x14ac:dyDescent="0.25">
      <c r="A808" s="451" t="s">
        <v>764</v>
      </c>
      <c r="B808" s="453" t="s">
        <v>22</v>
      </c>
      <c r="C808" s="454" t="s">
        <v>22</v>
      </c>
      <c r="D808" s="458" t="s">
        <v>765</v>
      </c>
      <c r="E808" s="460"/>
      <c r="F808" s="441">
        <f t="shared" si="222"/>
        <v>650</v>
      </c>
      <c r="G808" s="441"/>
      <c r="H808" s="441">
        <f t="shared" ref="H808:J808" si="225">H809</f>
        <v>0</v>
      </c>
      <c r="I808" s="441"/>
      <c r="J808" s="441">
        <f t="shared" si="225"/>
        <v>0</v>
      </c>
      <c r="K808" s="441"/>
      <c r="L808" s="507"/>
      <c r="N808" s="507"/>
      <c r="O808" s="507"/>
    </row>
    <row r="809" spans="1:15" s="508" customFormat="1" x14ac:dyDescent="0.25">
      <c r="A809" s="451" t="s">
        <v>766</v>
      </c>
      <c r="B809" s="453" t="s">
        <v>22</v>
      </c>
      <c r="C809" s="454" t="s">
        <v>22</v>
      </c>
      <c r="D809" s="458" t="s">
        <v>767</v>
      </c>
      <c r="E809" s="460"/>
      <c r="F809" s="441">
        <f t="shared" si="222"/>
        <v>650</v>
      </c>
      <c r="G809" s="441"/>
      <c r="H809" s="441">
        <f t="shared" ref="H809:J809" si="226">H810</f>
        <v>0</v>
      </c>
      <c r="I809" s="441"/>
      <c r="J809" s="441">
        <f t="shared" si="226"/>
        <v>0</v>
      </c>
      <c r="K809" s="441"/>
      <c r="L809" s="507"/>
      <c r="N809" s="507"/>
      <c r="O809" s="507"/>
    </row>
    <row r="810" spans="1:15" s="508" customFormat="1" ht="31.5" x14ac:dyDescent="0.25">
      <c r="A810" s="451" t="s">
        <v>768</v>
      </c>
      <c r="B810" s="453" t="s">
        <v>22</v>
      </c>
      <c r="C810" s="454" t="s">
        <v>22</v>
      </c>
      <c r="D810" s="458" t="s">
        <v>769</v>
      </c>
      <c r="E810" s="460"/>
      <c r="F810" s="441">
        <f t="shared" si="222"/>
        <v>650</v>
      </c>
      <c r="G810" s="441"/>
      <c r="H810" s="441">
        <f t="shared" ref="H810:J810" si="227">H811</f>
        <v>0</v>
      </c>
      <c r="I810" s="441"/>
      <c r="J810" s="441">
        <f t="shared" si="227"/>
        <v>0</v>
      </c>
      <c r="K810" s="441"/>
      <c r="L810" s="507"/>
      <c r="N810" s="507"/>
      <c r="O810" s="507"/>
    </row>
    <row r="811" spans="1:15" s="508" customFormat="1" ht="47.25" x14ac:dyDescent="0.25">
      <c r="A811" s="451" t="s">
        <v>771</v>
      </c>
      <c r="B811" s="453" t="s">
        <v>22</v>
      </c>
      <c r="C811" s="454" t="s">
        <v>22</v>
      </c>
      <c r="D811" s="458" t="s">
        <v>770</v>
      </c>
      <c r="E811" s="460"/>
      <c r="F811" s="441">
        <f t="shared" si="222"/>
        <v>650</v>
      </c>
      <c r="G811" s="441"/>
      <c r="H811" s="441">
        <f t="shared" ref="H811:J811" si="228">H812</f>
        <v>0</v>
      </c>
      <c r="I811" s="441"/>
      <c r="J811" s="441">
        <f t="shared" si="228"/>
        <v>0</v>
      </c>
      <c r="K811" s="441"/>
      <c r="L811" s="507"/>
      <c r="N811" s="507"/>
      <c r="O811" s="507"/>
    </row>
    <row r="812" spans="1:15" s="508" customFormat="1" x14ac:dyDescent="0.25">
      <c r="A812" s="479" t="s">
        <v>97</v>
      </c>
      <c r="B812" s="453" t="s">
        <v>22</v>
      </c>
      <c r="C812" s="454" t="s">
        <v>22</v>
      </c>
      <c r="D812" s="458" t="s">
        <v>770</v>
      </c>
      <c r="E812" s="454">
        <v>300</v>
      </c>
      <c r="F812" s="441">
        <f t="shared" si="222"/>
        <v>650</v>
      </c>
      <c r="G812" s="441"/>
      <c r="H812" s="441">
        <f t="shared" ref="H812:J812" si="229">H813</f>
        <v>0</v>
      </c>
      <c r="I812" s="441"/>
      <c r="J812" s="441">
        <f t="shared" si="229"/>
        <v>0</v>
      </c>
      <c r="K812" s="441"/>
      <c r="L812" s="507"/>
      <c r="N812" s="507"/>
      <c r="O812" s="507"/>
    </row>
    <row r="813" spans="1:15" s="508" customFormat="1" x14ac:dyDescent="0.25">
      <c r="A813" s="479" t="s">
        <v>40</v>
      </c>
      <c r="B813" s="453" t="s">
        <v>22</v>
      </c>
      <c r="C813" s="454" t="s">
        <v>22</v>
      </c>
      <c r="D813" s="458" t="s">
        <v>770</v>
      </c>
      <c r="E813" s="454">
        <v>320</v>
      </c>
      <c r="F813" s="441">
        <f>'ведом. 2025-2027'!AD443</f>
        <v>650</v>
      </c>
      <c r="G813" s="352"/>
      <c r="H813" s="441">
        <f>'ведом. 2025-2027'!AE443</f>
        <v>0</v>
      </c>
      <c r="I813" s="441"/>
      <c r="J813" s="441">
        <f>'ведом. 2025-2027'!AF443</f>
        <v>0</v>
      </c>
      <c r="K813" s="441"/>
      <c r="L813" s="507"/>
      <c r="N813" s="507"/>
      <c r="O813" s="507"/>
    </row>
    <row r="814" spans="1:15" s="138" customFormat="1" x14ac:dyDescent="0.25">
      <c r="A814" s="384" t="s">
        <v>94</v>
      </c>
      <c r="B814" s="193" t="s">
        <v>36</v>
      </c>
      <c r="C814" s="183"/>
      <c r="D814" s="280"/>
      <c r="E814" s="330"/>
      <c r="F814" s="161">
        <f t="shared" ref="F814:K814" si="230">F815+F833+F860+F822</f>
        <v>55344.3</v>
      </c>
      <c r="G814" s="347">
        <f t="shared" si="230"/>
        <v>38275</v>
      </c>
      <c r="H814" s="161">
        <f t="shared" si="230"/>
        <v>56773.4</v>
      </c>
      <c r="I814" s="161">
        <f>I815+I833+I860+I822</f>
        <v>34322.199999999997</v>
      </c>
      <c r="J814" s="161">
        <f t="shared" si="230"/>
        <v>54173.5</v>
      </c>
      <c r="K814" s="161">
        <f t="shared" si="230"/>
        <v>31601</v>
      </c>
      <c r="L814" s="154"/>
      <c r="N814" s="154"/>
      <c r="O814" s="154"/>
    </row>
    <row r="815" spans="1:15" s="138" customFormat="1" x14ac:dyDescent="0.25">
      <c r="A815" s="375" t="s">
        <v>55</v>
      </c>
      <c r="B815" s="191">
        <v>10</v>
      </c>
      <c r="C815" s="4" t="s">
        <v>29</v>
      </c>
      <c r="D815" s="26"/>
      <c r="E815" s="337"/>
      <c r="F815" s="159">
        <f>F816</f>
        <v>9007</v>
      </c>
      <c r="G815" s="306"/>
      <c r="H815" s="522">
        <f>H816</f>
        <v>9007</v>
      </c>
      <c r="I815" s="522"/>
      <c r="J815" s="522">
        <f>J816</f>
        <v>9007</v>
      </c>
      <c r="K815" s="522"/>
      <c r="L815" s="154"/>
      <c r="N815" s="154"/>
      <c r="O815" s="154"/>
    </row>
    <row r="816" spans="1:15" s="138" customFormat="1" x14ac:dyDescent="0.25">
      <c r="A816" s="255" t="s">
        <v>292</v>
      </c>
      <c r="B816" s="191">
        <v>10</v>
      </c>
      <c r="C816" s="4" t="s">
        <v>29</v>
      </c>
      <c r="D816" s="156" t="s">
        <v>109</v>
      </c>
      <c r="E816" s="337"/>
      <c r="F816" s="159">
        <f>F818</f>
        <v>9007</v>
      </c>
      <c r="G816" s="306"/>
      <c r="H816" s="522">
        <f>H818</f>
        <v>9007</v>
      </c>
      <c r="I816" s="522"/>
      <c r="J816" s="522">
        <f>J818</f>
        <v>9007</v>
      </c>
      <c r="K816" s="522"/>
      <c r="L816" s="154"/>
      <c r="N816" s="154"/>
      <c r="O816" s="154"/>
    </row>
    <row r="817" spans="1:15" s="177" customFormat="1" x14ac:dyDescent="0.25">
      <c r="A817" s="275" t="s">
        <v>293</v>
      </c>
      <c r="B817" s="191">
        <v>10</v>
      </c>
      <c r="C817" s="4" t="s">
        <v>29</v>
      </c>
      <c r="D817" s="156" t="s">
        <v>118</v>
      </c>
      <c r="E817" s="337"/>
      <c r="F817" s="159">
        <f>F818</f>
        <v>9007</v>
      </c>
      <c r="G817" s="306"/>
      <c r="H817" s="522">
        <f>H818</f>
        <v>9007</v>
      </c>
      <c r="I817" s="522"/>
      <c r="J817" s="522">
        <f>J818</f>
        <v>9007</v>
      </c>
      <c r="K817" s="522"/>
      <c r="L817" s="154"/>
      <c r="N817" s="154"/>
      <c r="O817" s="154"/>
    </row>
    <row r="818" spans="1:15" s="138" customFormat="1" ht="31.5" x14ac:dyDescent="0.25">
      <c r="A818" s="259" t="s">
        <v>466</v>
      </c>
      <c r="B818" s="191">
        <v>10</v>
      </c>
      <c r="C818" s="4" t="s">
        <v>29</v>
      </c>
      <c r="D818" s="156" t="s">
        <v>465</v>
      </c>
      <c r="E818" s="337"/>
      <c r="F818" s="159">
        <f>F821</f>
        <v>9007</v>
      </c>
      <c r="G818" s="306"/>
      <c r="H818" s="522">
        <f>H821</f>
        <v>9007</v>
      </c>
      <c r="I818" s="522"/>
      <c r="J818" s="522">
        <f>J821</f>
        <v>9007</v>
      </c>
      <c r="K818" s="522"/>
      <c r="L818" s="154"/>
      <c r="N818" s="154"/>
      <c r="O818" s="154"/>
    </row>
    <row r="819" spans="1:15" s="138" customFormat="1" ht="31.5" x14ac:dyDescent="0.25">
      <c r="A819" s="257" t="s">
        <v>295</v>
      </c>
      <c r="B819" s="191">
        <v>10</v>
      </c>
      <c r="C819" s="4" t="s">
        <v>29</v>
      </c>
      <c r="D819" s="156" t="s">
        <v>464</v>
      </c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375" t="s">
        <v>97</v>
      </c>
      <c r="B820" s="191">
        <v>10</v>
      </c>
      <c r="C820" s="4" t="s">
        <v>29</v>
      </c>
      <c r="D820" s="156" t="s">
        <v>464</v>
      </c>
      <c r="E820" s="326">
        <v>300</v>
      </c>
      <c r="F820" s="159">
        <f>F821</f>
        <v>9007</v>
      </c>
      <c r="G820" s="306"/>
      <c r="H820" s="522">
        <f>H821</f>
        <v>9007</v>
      </c>
      <c r="I820" s="522"/>
      <c r="J820" s="522">
        <f>J821</f>
        <v>9007</v>
      </c>
      <c r="K820" s="522"/>
      <c r="L820" s="154"/>
      <c r="N820" s="154"/>
      <c r="O820" s="154"/>
    </row>
    <row r="821" spans="1:15" s="138" customFormat="1" x14ac:dyDescent="0.25">
      <c r="A821" s="375" t="s">
        <v>40</v>
      </c>
      <c r="B821" s="191">
        <v>10</v>
      </c>
      <c r="C821" s="4" t="s">
        <v>29</v>
      </c>
      <c r="D821" s="156" t="s">
        <v>464</v>
      </c>
      <c r="E821" s="326">
        <v>320</v>
      </c>
      <c r="F821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1" s="306"/>
      <c r="H821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1" s="522"/>
      <c r="J821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1" s="522"/>
      <c r="L821" s="154"/>
      <c r="N821" s="154"/>
      <c r="O821" s="154"/>
    </row>
    <row r="822" spans="1:15" s="177" customFormat="1" x14ac:dyDescent="0.25">
      <c r="A822" s="253" t="s">
        <v>58</v>
      </c>
      <c r="B822" s="191">
        <v>10</v>
      </c>
      <c r="C822" s="4" t="s">
        <v>7</v>
      </c>
      <c r="D822" s="156"/>
      <c r="E822" s="326"/>
      <c r="F822" s="159">
        <f>F824+F829</f>
        <v>331</v>
      </c>
      <c r="G822" s="522"/>
      <c r="H822" s="522">
        <f t="shared" ref="H822:J822" si="231">H824+H829</f>
        <v>2990</v>
      </c>
      <c r="I822" s="522">
        <f t="shared" si="231"/>
        <v>2990</v>
      </c>
      <c r="J822" s="522">
        <f t="shared" si="231"/>
        <v>0</v>
      </c>
      <c r="K822" s="522"/>
      <c r="L822" s="154"/>
      <c r="N822" s="154"/>
      <c r="O822" s="154"/>
    </row>
    <row r="823" spans="1:15" s="519" customFormat="1" x14ac:dyDescent="0.25">
      <c r="A823" s="457" t="s">
        <v>181</v>
      </c>
      <c r="B823" s="453">
        <v>10</v>
      </c>
      <c r="C823" s="454" t="s">
        <v>7</v>
      </c>
      <c r="D823" s="458" t="s">
        <v>116</v>
      </c>
      <c r="E823" s="326"/>
      <c r="F823" s="522">
        <f>F824</f>
        <v>0</v>
      </c>
      <c r="G823" s="522"/>
      <c r="H823" s="522">
        <f t="shared" ref="H823:J823" si="232">H824</f>
        <v>2990</v>
      </c>
      <c r="I823" s="522">
        <f t="shared" si="232"/>
        <v>2990</v>
      </c>
      <c r="J823" s="522">
        <f t="shared" si="232"/>
        <v>0</v>
      </c>
      <c r="K823" s="522"/>
      <c r="L823" s="521"/>
      <c r="N823" s="521"/>
      <c r="O823" s="521"/>
    </row>
    <row r="824" spans="1:15" s="519" customFormat="1" ht="31.5" x14ac:dyDescent="0.25">
      <c r="A824" s="451" t="s">
        <v>671</v>
      </c>
      <c r="B824" s="453">
        <v>10</v>
      </c>
      <c r="C824" s="454" t="s">
        <v>7</v>
      </c>
      <c r="D824" s="458" t="s">
        <v>672</v>
      </c>
      <c r="E824" s="460"/>
      <c r="F824" s="522">
        <f>F825</f>
        <v>0</v>
      </c>
      <c r="G824" s="522"/>
      <c r="H824" s="522">
        <f t="shared" ref="H824:J827" si="233">H825</f>
        <v>2990</v>
      </c>
      <c r="I824" s="522">
        <f t="shared" si="233"/>
        <v>2990</v>
      </c>
      <c r="J824" s="522">
        <f t="shared" si="233"/>
        <v>0</v>
      </c>
      <c r="K824" s="522"/>
      <c r="L824" s="521"/>
      <c r="N824" s="521"/>
      <c r="O824" s="521"/>
    </row>
    <row r="825" spans="1:15" s="519" customFormat="1" ht="47.25" x14ac:dyDescent="0.25">
      <c r="A825" s="451" t="s">
        <v>674</v>
      </c>
      <c r="B825" s="453">
        <v>10</v>
      </c>
      <c r="C825" s="454" t="s">
        <v>7</v>
      </c>
      <c r="D825" s="458" t="s">
        <v>673</v>
      </c>
      <c r="E825" s="460"/>
      <c r="F825" s="522">
        <f>F826</f>
        <v>0</v>
      </c>
      <c r="G825" s="522"/>
      <c r="H825" s="522">
        <f t="shared" si="233"/>
        <v>2990</v>
      </c>
      <c r="I825" s="522">
        <f t="shared" si="233"/>
        <v>2990</v>
      </c>
      <c r="J825" s="522">
        <f t="shared" si="233"/>
        <v>0</v>
      </c>
      <c r="K825" s="522"/>
      <c r="L825" s="521"/>
      <c r="N825" s="521"/>
      <c r="O825" s="521"/>
    </row>
    <row r="826" spans="1:15" s="519" customFormat="1" ht="47.25" x14ac:dyDescent="0.25">
      <c r="A826" s="451" t="s">
        <v>676</v>
      </c>
      <c r="B826" s="453">
        <v>10</v>
      </c>
      <c r="C826" s="454" t="s">
        <v>7</v>
      </c>
      <c r="D826" s="458" t="s">
        <v>675</v>
      </c>
      <c r="E826" s="460"/>
      <c r="F826" s="522">
        <f>F827</f>
        <v>0</v>
      </c>
      <c r="G826" s="522"/>
      <c r="H826" s="522">
        <f t="shared" si="233"/>
        <v>2990</v>
      </c>
      <c r="I826" s="522">
        <f t="shared" si="233"/>
        <v>2990</v>
      </c>
      <c r="J826" s="522">
        <f t="shared" si="233"/>
        <v>0</v>
      </c>
      <c r="K826" s="522"/>
      <c r="L826" s="521"/>
      <c r="N826" s="521"/>
      <c r="O826" s="521"/>
    </row>
    <row r="827" spans="1:15" s="519" customFormat="1" x14ac:dyDescent="0.25">
      <c r="A827" s="451" t="s">
        <v>97</v>
      </c>
      <c r="B827" s="453">
        <v>10</v>
      </c>
      <c r="C827" s="454" t="s">
        <v>7</v>
      </c>
      <c r="D827" s="458" t="s">
        <v>675</v>
      </c>
      <c r="E827" s="460">
        <v>300</v>
      </c>
      <c r="F827" s="522">
        <f>F828</f>
        <v>0</v>
      </c>
      <c r="G827" s="522"/>
      <c r="H827" s="522">
        <f t="shared" si="233"/>
        <v>2990</v>
      </c>
      <c r="I827" s="522">
        <f t="shared" si="233"/>
        <v>2990</v>
      </c>
      <c r="J827" s="522">
        <f t="shared" si="233"/>
        <v>0</v>
      </c>
      <c r="K827" s="522"/>
      <c r="L827" s="521"/>
      <c r="N827" s="521"/>
      <c r="O827" s="521"/>
    </row>
    <row r="828" spans="1:15" s="519" customFormat="1" x14ac:dyDescent="0.25">
      <c r="A828" s="451" t="s">
        <v>40</v>
      </c>
      <c r="B828" s="453">
        <v>10</v>
      </c>
      <c r="C828" s="454" t="s">
        <v>7</v>
      </c>
      <c r="D828" s="458" t="s">
        <v>675</v>
      </c>
      <c r="E828" s="460">
        <v>320</v>
      </c>
      <c r="F828" s="522">
        <f>'ведом. 2025-2027'!AD987</f>
        <v>0</v>
      </c>
      <c r="G828" s="522"/>
      <c r="H828" s="522">
        <f>'ведом. 2025-2027'!AE987</f>
        <v>2990</v>
      </c>
      <c r="I828" s="522">
        <v>2990</v>
      </c>
      <c r="J828" s="522">
        <f>'ведом. 2025-2027'!AF987</f>
        <v>0</v>
      </c>
      <c r="K828" s="522"/>
      <c r="L828" s="521"/>
      <c r="N828" s="521"/>
      <c r="O828" s="521"/>
    </row>
    <row r="829" spans="1:15" s="177" customFormat="1" x14ac:dyDescent="0.25">
      <c r="A829" s="422" t="s">
        <v>332</v>
      </c>
      <c r="B829" s="1">
        <v>10</v>
      </c>
      <c r="C829" s="1" t="s">
        <v>7</v>
      </c>
      <c r="D829" s="427" t="s">
        <v>137</v>
      </c>
      <c r="E829" s="428"/>
      <c r="F829" s="159">
        <f>F830</f>
        <v>331</v>
      </c>
      <c r="G829" s="159"/>
      <c r="H829" s="522">
        <f t="shared" ref="H829:J831" si="234">H830</f>
        <v>0</v>
      </c>
      <c r="I829" s="522"/>
      <c r="J829" s="522">
        <f t="shared" si="234"/>
        <v>0</v>
      </c>
      <c r="K829" s="522"/>
      <c r="L829" s="154"/>
      <c r="N829" s="154"/>
      <c r="O829" s="154"/>
    </row>
    <row r="830" spans="1:15" s="177" customFormat="1" x14ac:dyDescent="0.25">
      <c r="A830" s="426" t="s">
        <v>613</v>
      </c>
      <c r="B830" s="1">
        <v>10</v>
      </c>
      <c r="C830" s="1" t="s">
        <v>7</v>
      </c>
      <c r="D830" s="409" t="s">
        <v>612</v>
      </c>
      <c r="E830" s="428"/>
      <c r="F830" s="159">
        <f>F831</f>
        <v>331</v>
      </c>
      <c r="G830" s="159"/>
      <c r="H830" s="522">
        <f t="shared" si="234"/>
        <v>0</v>
      </c>
      <c r="I830" s="522"/>
      <c r="J830" s="522">
        <f t="shared" si="234"/>
        <v>0</v>
      </c>
      <c r="K830" s="522"/>
      <c r="L830" s="154"/>
      <c r="N830" s="154"/>
      <c r="O830" s="154"/>
    </row>
    <row r="831" spans="1:15" s="177" customFormat="1" x14ac:dyDescent="0.25">
      <c r="A831" s="422" t="s">
        <v>97</v>
      </c>
      <c r="B831" s="1">
        <v>10</v>
      </c>
      <c r="C831" s="1" t="s">
        <v>7</v>
      </c>
      <c r="D831" s="409" t="s">
        <v>612</v>
      </c>
      <c r="E831" s="4">
        <v>300</v>
      </c>
      <c r="F831" s="159">
        <f>F832</f>
        <v>331</v>
      </c>
      <c r="G831" s="159"/>
      <c r="H831" s="522">
        <f t="shared" si="234"/>
        <v>0</v>
      </c>
      <c r="I831" s="522"/>
      <c r="J831" s="522">
        <f t="shared" si="234"/>
        <v>0</v>
      </c>
      <c r="K831" s="522"/>
      <c r="L831" s="154"/>
      <c r="N831" s="154"/>
      <c r="O831" s="154"/>
    </row>
    <row r="832" spans="1:15" s="177" customFormat="1" x14ac:dyDescent="0.25">
      <c r="A832" s="375" t="s">
        <v>131</v>
      </c>
      <c r="B832" s="1">
        <v>10</v>
      </c>
      <c r="C832" s="1" t="s">
        <v>7</v>
      </c>
      <c r="D832" s="409" t="s">
        <v>612</v>
      </c>
      <c r="E832" s="4">
        <v>310</v>
      </c>
      <c r="F832" s="159">
        <f>'ведом. 2025-2027'!AD463</f>
        <v>331</v>
      </c>
      <c r="G832" s="306"/>
      <c r="H832" s="522">
        <f>'ведом. 2025-2027'!AE463</f>
        <v>0</v>
      </c>
      <c r="I832" s="522"/>
      <c r="J832" s="522">
        <f>'ведом. 2025-2027'!AF463</f>
        <v>0</v>
      </c>
      <c r="K832" s="522"/>
      <c r="L832" s="154"/>
      <c r="N832" s="154"/>
      <c r="O832" s="154"/>
    </row>
    <row r="833" spans="1:15" s="138" customFormat="1" x14ac:dyDescent="0.25">
      <c r="A833" s="375" t="s">
        <v>31</v>
      </c>
      <c r="B833" s="191">
        <v>10</v>
      </c>
      <c r="C833" s="4" t="s">
        <v>49</v>
      </c>
      <c r="D833" s="26"/>
      <c r="E833" s="326"/>
      <c r="F833" s="159">
        <f t="shared" ref="F833:K833" si="235">F834+F846</f>
        <v>45866.3</v>
      </c>
      <c r="G833" s="306">
        <f t="shared" si="235"/>
        <v>38275</v>
      </c>
      <c r="H833" s="522">
        <f t="shared" si="235"/>
        <v>44636.4</v>
      </c>
      <c r="I833" s="522">
        <f t="shared" si="235"/>
        <v>31332.2</v>
      </c>
      <c r="J833" s="522">
        <f t="shared" si="235"/>
        <v>45026.5</v>
      </c>
      <c r="K833" s="522">
        <f t="shared" si="235"/>
        <v>31601</v>
      </c>
      <c r="L833" s="154"/>
      <c r="N833" s="154"/>
      <c r="O833" s="154"/>
    </row>
    <row r="834" spans="1:15" s="138" customFormat="1" x14ac:dyDescent="0.25">
      <c r="A834" s="385" t="s">
        <v>262</v>
      </c>
      <c r="B834" s="191">
        <v>10</v>
      </c>
      <c r="C834" s="4" t="s">
        <v>49</v>
      </c>
      <c r="D834" s="26" t="s">
        <v>100</v>
      </c>
      <c r="E834" s="326"/>
      <c r="F834" s="159">
        <f t="shared" ref="F834:K834" si="236">F835</f>
        <v>14906</v>
      </c>
      <c r="G834" s="306">
        <f t="shared" si="236"/>
        <v>14906</v>
      </c>
      <c r="H834" s="522">
        <f t="shared" si="236"/>
        <v>14906</v>
      </c>
      <c r="I834" s="522">
        <f t="shared" si="236"/>
        <v>14906</v>
      </c>
      <c r="J834" s="522">
        <f t="shared" si="236"/>
        <v>14906</v>
      </c>
      <c r="K834" s="522">
        <f t="shared" si="236"/>
        <v>14906</v>
      </c>
      <c r="L834" s="154"/>
      <c r="N834" s="154"/>
      <c r="O834" s="154"/>
    </row>
    <row r="835" spans="1:15" s="138" customFormat="1" x14ac:dyDescent="0.25">
      <c r="A835" s="255" t="s">
        <v>446</v>
      </c>
      <c r="B835" s="191">
        <v>10</v>
      </c>
      <c r="C835" s="4" t="s">
        <v>49</v>
      </c>
      <c r="D835" s="26" t="s">
        <v>117</v>
      </c>
      <c r="E835" s="326"/>
      <c r="F835" s="159">
        <f t="shared" ref="F835:K836" si="237">F836</f>
        <v>14906</v>
      </c>
      <c r="G835" s="306">
        <f t="shared" si="237"/>
        <v>14906</v>
      </c>
      <c r="H835" s="522">
        <f t="shared" si="237"/>
        <v>14906</v>
      </c>
      <c r="I835" s="522">
        <f>I836</f>
        <v>14906</v>
      </c>
      <c r="J835" s="522">
        <f t="shared" si="237"/>
        <v>14906</v>
      </c>
      <c r="K835" s="522">
        <f t="shared" si="237"/>
        <v>14906</v>
      </c>
      <c r="L835" s="154"/>
      <c r="N835" s="154"/>
      <c r="O835" s="154"/>
    </row>
    <row r="836" spans="1:15" s="138" customFormat="1" ht="31.5" x14ac:dyDescent="0.25">
      <c r="A836" s="255" t="s">
        <v>266</v>
      </c>
      <c r="B836" s="191">
        <v>10</v>
      </c>
      <c r="C836" s="4" t="s">
        <v>49</v>
      </c>
      <c r="D836" s="156" t="s">
        <v>447</v>
      </c>
      <c r="E836" s="326"/>
      <c r="F836" s="159">
        <f t="shared" si="237"/>
        <v>14906</v>
      </c>
      <c r="G836" s="306">
        <f t="shared" si="237"/>
        <v>14906</v>
      </c>
      <c r="H836" s="522">
        <f t="shared" si="237"/>
        <v>14906</v>
      </c>
      <c r="I836" s="522">
        <f t="shared" si="237"/>
        <v>14906</v>
      </c>
      <c r="J836" s="522">
        <f t="shared" si="237"/>
        <v>14906</v>
      </c>
      <c r="K836" s="522">
        <f t="shared" si="237"/>
        <v>14906</v>
      </c>
      <c r="L836" s="154"/>
      <c r="N836" s="154"/>
      <c r="O836" s="154"/>
    </row>
    <row r="837" spans="1:15" s="138" customFormat="1" ht="47.25" x14ac:dyDescent="0.25">
      <c r="A837" s="256" t="s">
        <v>263</v>
      </c>
      <c r="B837" s="191">
        <v>10</v>
      </c>
      <c r="C837" s="4" t="s">
        <v>49</v>
      </c>
      <c r="D837" s="156" t="s">
        <v>467</v>
      </c>
      <c r="E837" s="326"/>
      <c r="F837" s="159">
        <f>F842+F840+F844+F838</f>
        <v>14906</v>
      </c>
      <c r="G837" s="522">
        <f t="shared" ref="G837:K837" si="238">G842+G840+G844+G838</f>
        <v>14906</v>
      </c>
      <c r="H837" s="522">
        <f t="shared" si="238"/>
        <v>14906</v>
      </c>
      <c r="I837" s="522">
        <f t="shared" si="238"/>
        <v>14906</v>
      </c>
      <c r="J837" s="522">
        <f t="shared" si="238"/>
        <v>14906</v>
      </c>
      <c r="K837" s="522">
        <f t="shared" si="238"/>
        <v>14906</v>
      </c>
      <c r="L837" s="154"/>
      <c r="N837" s="154"/>
      <c r="O837" s="154"/>
    </row>
    <row r="838" spans="1:15" s="519" customFormat="1" ht="47.25" x14ac:dyDescent="0.25">
      <c r="A838" s="451" t="s">
        <v>41</v>
      </c>
      <c r="B838" s="191">
        <v>10</v>
      </c>
      <c r="C838" s="516" t="s">
        <v>49</v>
      </c>
      <c r="D838" s="156" t="s">
        <v>467</v>
      </c>
      <c r="E838" s="326">
        <v>100</v>
      </c>
      <c r="F838" s="522">
        <f>F839</f>
        <v>536.1</v>
      </c>
      <c r="G838" s="522">
        <f t="shared" ref="G838:K838" si="239">G839</f>
        <v>536.1</v>
      </c>
      <c r="H838" s="522">
        <f t="shared" si="239"/>
        <v>826</v>
      </c>
      <c r="I838" s="522">
        <f t="shared" si="239"/>
        <v>826</v>
      </c>
      <c r="J838" s="522">
        <f t="shared" si="239"/>
        <v>826</v>
      </c>
      <c r="K838" s="522">
        <f t="shared" si="239"/>
        <v>826</v>
      </c>
      <c r="L838" s="521"/>
      <c r="N838" s="521"/>
      <c r="O838" s="521"/>
    </row>
    <row r="839" spans="1:15" s="519" customFormat="1" x14ac:dyDescent="0.25">
      <c r="A839" s="451" t="s">
        <v>68</v>
      </c>
      <c r="B839" s="191">
        <v>10</v>
      </c>
      <c r="C839" s="516" t="s">
        <v>49</v>
      </c>
      <c r="D839" s="156" t="s">
        <v>467</v>
      </c>
      <c r="E839" s="326">
        <v>110</v>
      </c>
      <c r="F839" s="522">
        <f>'ведом. 2025-2027'!AD458</f>
        <v>536.1</v>
      </c>
      <c r="G839" s="524">
        <f>F839</f>
        <v>536.1</v>
      </c>
      <c r="H839" s="522">
        <f>'ведом. 2025-2027'!AE458</f>
        <v>826</v>
      </c>
      <c r="I839" s="522">
        <f>H839</f>
        <v>826</v>
      </c>
      <c r="J839" s="522">
        <f>'ведом. 2025-2027'!AF458</f>
        <v>826</v>
      </c>
      <c r="K839" s="522">
        <f>J839</f>
        <v>826</v>
      </c>
      <c r="L839" s="521"/>
      <c r="N839" s="521"/>
      <c r="O839" s="521"/>
    </row>
    <row r="840" spans="1:15" s="138" customFormat="1" x14ac:dyDescent="0.25">
      <c r="A840" s="375" t="s">
        <v>120</v>
      </c>
      <c r="B840" s="191">
        <v>10</v>
      </c>
      <c r="C840" s="4" t="s">
        <v>49</v>
      </c>
      <c r="D840" s="156" t="s">
        <v>467</v>
      </c>
      <c r="E840" s="326">
        <v>200</v>
      </c>
      <c r="F840" s="159">
        <f t="shared" ref="F840:K840" si="240">F841</f>
        <v>139</v>
      </c>
      <c r="G840" s="306">
        <f t="shared" si="240"/>
        <v>139</v>
      </c>
      <c r="H840" s="522">
        <f t="shared" si="240"/>
        <v>139</v>
      </c>
      <c r="I840" s="522">
        <f t="shared" si="240"/>
        <v>139</v>
      </c>
      <c r="J840" s="522">
        <f t="shared" si="240"/>
        <v>139</v>
      </c>
      <c r="K840" s="522">
        <f t="shared" si="240"/>
        <v>139</v>
      </c>
      <c r="L840" s="154"/>
      <c r="N840" s="154"/>
      <c r="O840" s="154"/>
    </row>
    <row r="841" spans="1:15" s="138" customFormat="1" ht="31.5" x14ac:dyDescent="0.25">
      <c r="A841" s="375" t="s">
        <v>52</v>
      </c>
      <c r="B841" s="191">
        <v>10</v>
      </c>
      <c r="C841" s="4" t="s">
        <v>49</v>
      </c>
      <c r="D841" s="156" t="s">
        <v>467</v>
      </c>
      <c r="E841" s="326">
        <v>240</v>
      </c>
      <c r="F841" s="159">
        <f>'ведом. 2025-2027'!AD793</f>
        <v>139</v>
      </c>
      <c r="G841" s="306">
        <f>F841</f>
        <v>139</v>
      </c>
      <c r="H841" s="522">
        <f>'ведом. 2025-2027'!AE793</f>
        <v>139</v>
      </c>
      <c r="I841" s="522">
        <f>H841</f>
        <v>139</v>
      </c>
      <c r="J841" s="522">
        <f>'ведом. 2025-2027'!AF793</f>
        <v>139</v>
      </c>
      <c r="K841" s="522">
        <f>J841</f>
        <v>139</v>
      </c>
      <c r="L841" s="154"/>
      <c r="N841" s="154"/>
      <c r="O841" s="154"/>
    </row>
    <row r="842" spans="1:15" s="138" customFormat="1" x14ac:dyDescent="0.25">
      <c r="A842" s="375" t="s">
        <v>97</v>
      </c>
      <c r="B842" s="191">
        <v>10</v>
      </c>
      <c r="C842" s="4" t="s">
        <v>49</v>
      </c>
      <c r="D842" s="156" t="s">
        <v>467</v>
      </c>
      <c r="E842" s="326">
        <v>300</v>
      </c>
      <c r="F842" s="159">
        <f t="shared" ref="F842:K842" si="241">F843</f>
        <v>13941</v>
      </c>
      <c r="G842" s="306">
        <f t="shared" si="241"/>
        <v>13941</v>
      </c>
      <c r="H842" s="522">
        <f t="shared" si="241"/>
        <v>13941</v>
      </c>
      <c r="I842" s="522">
        <f t="shared" si="241"/>
        <v>13941</v>
      </c>
      <c r="J842" s="522">
        <f t="shared" si="241"/>
        <v>13941</v>
      </c>
      <c r="K842" s="522">
        <f t="shared" si="241"/>
        <v>13941</v>
      </c>
      <c r="L842" s="154"/>
      <c r="N842" s="154"/>
      <c r="O842" s="154"/>
    </row>
    <row r="843" spans="1:15" s="138" customFormat="1" x14ac:dyDescent="0.25">
      <c r="A843" s="375" t="s">
        <v>131</v>
      </c>
      <c r="B843" s="191">
        <v>10</v>
      </c>
      <c r="C843" s="4" t="s">
        <v>49</v>
      </c>
      <c r="D843" s="156" t="s">
        <v>467</v>
      </c>
      <c r="E843" s="326">
        <v>310</v>
      </c>
      <c r="F843" s="159">
        <f>'ведом. 2025-2027'!AD795</f>
        <v>13941</v>
      </c>
      <c r="G843" s="306">
        <f>F843</f>
        <v>13941</v>
      </c>
      <c r="H843" s="522">
        <f>'ведом. 2025-2027'!AE795</f>
        <v>13941</v>
      </c>
      <c r="I843" s="522">
        <f>H843</f>
        <v>13941</v>
      </c>
      <c r="J843" s="522">
        <f>'ведом. 2025-2027'!AF795</f>
        <v>13941</v>
      </c>
      <c r="K843" s="522">
        <f>J843</f>
        <v>13941</v>
      </c>
      <c r="L843" s="154"/>
      <c r="N843" s="154"/>
      <c r="O843" s="154"/>
    </row>
    <row r="844" spans="1:15" s="177" customFormat="1" ht="31.5" x14ac:dyDescent="0.25">
      <c r="A844" s="253" t="s">
        <v>60</v>
      </c>
      <c r="B844" s="191">
        <v>10</v>
      </c>
      <c r="C844" s="4" t="s">
        <v>49</v>
      </c>
      <c r="D844" s="156" t="s">
        <v>467</v>
      </c>
      <c r="E844" s="326">
        <v>600</v>
      </c>
      <c r="F844" s="159">
        <f t="shared" ref="F844:K844" si="242">F845</f>
        <v>289.89999999999998</v>
      </c>
      <c r="G844" s="306">
        <f t="shared" si="242"/>
        <v>289.89999999999998</v>
      </c>
      <c r="H844" s="522">
        <f t="shared" si="242"/>
        <v>0</v>
      </c>
      <c r="I844" s="522">
        <f t="shared" si="242"/>
        <v>0</v>
      </c>
      <c r="J844" s="522">
        <f t="shared" si="242"/>
        <v>0</v>
      </c>
      <c r="K844" s="522">
        <f t="shared" si="242"/>
        <v>0</v>
      </c>
      <c r="L844" s="154"/>
      <c r="N844" s="154"/>
      <c r="O844" s="154"/>
    </row>
    <row r="845" spans="1:15" s="177" customFormat="1" x14ac:dyDescent="0.25">
      <c r="A845" s="253" t="s">
        <v>61</v>
      </c>
      <c r="B845" s="191">
        <v>10</v>
      </c>
      <c r="C845" s="4" t="s">
        <v>49</v>
      </c>
      <c r="D845" s="156" t="s">
        <v>467</v>
      </c>
      <c r="E845" s="326">
        <v>610</v>
      </c>
      <c r="F845" s="159">
        <f>'ведом. 2025-2027'!AD797</f>
        <v>289.89999999999998</v>
      </c>
      <c r="G845" s="306">
        <f>F845</f>
        <v>289.89999999999998</v>
      </c>
      <c r="H845" s="522">
        <f>'ведом. 2025-2027'!AE797</f>
        <v>0</v>
      </c>
      <c r="I845" s="522">
        <f>H845</f>
        <v>0</v>
      </c>
      <c r="J845" s="522">
        <f>'ведом. 2025-2027'!AF797</f>
        <v>0</v>
      </c>
      <c r="K845" s="522">
        <f>J845</f>
        <v>0</v>
      </c>
      <c r="L845" s="154"/>
      <c r="N845" s="154"/>
      <c r="O845" s="154"/>
    </row>
    <row r="846" spans="1:15" s="138" customFormat="1" x14ac:dyDescent="0.25">
      <c r="A846" s="255" t="s">
        <v>181</v>
      </c>
      <c r="B846" s="191">
        <v>10</v>
      </c>
      <c r="C846" s="4" t="s">
        <v>49</v>
      </c>
      <c r="D846" s="156" t="s">
        <v>116</v>
      </c>
      <c r="E846" s="326"/>
      <c r="F846" s="159">
        <f t="shared" ref="F846:K846" si="243">F855+F847</f>
        <v>30960.3</v>
      </c>
      <c r="G846" s="306">
        <f t="shared" si="243"/>
        <v>23369</v>
      </c>
      <c r="H846" s="522">
        <f t="shared" si="243"/>
        <v>29730.400000000001</v>
      </c>
      <c r="I846" s="522">
        <f t="shared" si="243"/>
        <v>16426.2</v>
      </c>
      <c r="J846" s="522">
        <f t="shared" si="243"/>
        <v>30120.5</v>
      </c>
      <c r="K846" s="522">
        <f t="shared" si="243"/>
        <v>16695</v>
      </c>
      <c r="L846" s="154"/>
      <c r="N846" s="154"/>
      <c r="O846" s="154"/>
    </row>
    <row r="847" spans="1:15" s="138" customFormat="1" x14ac:dyDescent="0.25">
      <c r="A847" s="255" t="s">
        <v>180</v>
      </c>
      <c r="B847" s="191">
        <v>10</v>
      </c>
      <c r="C847" s="4" t="s">
        <v>49</v>
      </c>
      <c r="D847" s="156" t="s">
        <v>143</v>
      </c>
      <c r="E847" s="326"/>
      <c r="F847" s="159">
        <f t="shared" ref="F847:K847" si="244">F848</f>
        <v>16279.3</v>
      </c>
      <c r="G847" s="306">
        <f t="shared" si="244"/>
        <v>8688</v>
      </c>
      <c r="H847" s="522">
        <f t="shared" si="244"/>
        <v>29730.400000000001</v>
      </c>
      <c r="I847" s="522">
        <f t="shared" si="244"/>
        <v>16426.2</v>
      </c>
      <c r="J847" s="522">
        <f t="shared" si="244"/>
        <v>30120.5</v>
      </c>
      <c r="K847" s="522">
        <f t="shared" si="244"/>
        <v>16695</v>
      </c>
      <c r="L847" s="154"/>
      <c r="N847" s="154"/>
      <c r="O847" s="154"/>
    </row>
    <row r="848" spans="1:15" s="138" customFormat="1" ht="47.25" x14ac:dyDescent="0.25">
      <c r="A848" s="255" t="s">
        <v>425</v>
      </c>
      <c r="B848" s="191">
        <v>10</v>
      </c>
      <c r="C848" s="4" t="s">
        <v>49</v>
      </c>
      <c r="D848" s="156" t="s">
        <v>142</v>
      </c>
      <c r="E848" s="326"/>
      <c r="F848" s="159">
        <f>F852+F849</f>
        <v>16279.3</v>
      </c>
      <c r="G848" s="522">
        <f>G852</f>
        <v>8688</v>
      </c>
      <c r="H848" s="522">
        <f>H852</f>
        <v>29730.400000000001</v>
      </c>
      <c r="I848" s="522">
        <f>I852</f>
        <v>16426.2</v>
      </c>
      <c r="J848" s="522">
        <f>J852</f>
        <v>30120.5</v>
      </c>
      <c r="K848" s="522">
        <f>K852</f>
        <v>16695</v>
      </c>
      <c r="L848" s="154"/>
      <c r="N848" s="154"/>
      <c r="O848" s="154"/>
    </row>
    <row r="849" spans="1:15" s="519" customFormat="1" ht="31.5" x14ac:dyDescent="0.25">
      <c r="A849" s="457" t="s">
        <v>834</v>
      </c>
      <c r="B849" s="453">
        <v>10</v>
      </c>
      <c r="C849" s="453" t="s">
        <v>49</v>
      </c>
      <c r="D849" s="542" t="s">
        <v>835</v>
      </c>
      <c r="E849" s="454"/>
      <c r="F849" s="522">
        <f>F850</f>
        <v>561.29999999999995</v>
      </c>
      <c r="G849" s="522"/>
      <c r="H849" s="522">
        <f t="shared" ref="H849:J850" si="245">H850</f>
        <v>0</v>
      </c>
      <c r="I849" s="522"/>
      <c r="J849" s="522">
        <f t="shared" si="245"/>
        <v>0</v>
      </c>
      <c r="K849" s="522"/>
      <c r="L849" s="521"/>
      <c r="N849" s="521"/>
      <c r="O849" s="521"/>
    </row>
    <row r="850" spans="1:15" s="519" customFormat="1" x14ac:dyDescent="0.25">
      <c r="A850" s="451" t="s">
        <v>97</v>
      </c>
      <c r="B850" s="453">
        <v>10</v>
      </c>
      <c r="C850" s="453" t="s">
        <v>49</v>
      </c>
      <c r="D850" s="542" t="s">
        <v>835</v>
      </c>
      <c r="E850" s="454">
        <v>300</v>
      </c>
      <c r="F850" s="522">
        <f>F851</f>
        <v>561.29999999999995</v>
      </c>
      <c r="G850" s="522"/>
      <c r="H850" s="522">
        <f t="shared" si="245"/>
        <v>0</v>
      </c>
      <c r="I850" s="522"/>
      <c r="J850" s="522">
        <f t="shared" si="245"/>
        <v>0</v>
      </c>
      <c r="K850" s="522"/>
      <c r="L850" s="521"/>
      <c r="N850" s="521"/>
      <c r="O850" s="521"/>
    </row>
    <row r="851" spans="1:15" s="519" customFormat="1" x14ac:dyDescent="0.25">
      <c r="A851" s="451" t="s">
        <v>24</v>
      </c>
      <c r="B851" s="453">
        <v>10</v>
      </c>
      <c r="C851" s="453" t="s">
        <v>49</v>
      </c>
      <c r="D851" s="542" t="s">
        <v>835</v>
      </c>
      <c r="E851" s="454">
        <v>320</v>
      </c>
      <c r="F851" s="522">
        <f>'ведом. 2025-2027'!AD994</f>
        <v>561.29999999999995</v>
      </c>
      <c r="G851" s="524"/>
      <c r="H851" s="522">
        <f>'ведом. 2025-2027'!AE994</f>
        <v>0</v>
      </c>
      <c r="I851" s="522"/>
      <c r="J851" s="522">
        <f>'ведом. 2025-2027'!AF994</f>
        <v>0</v>
      </c>
      <c r="K851" s="522"/>
      <c r="L851" s="521"/>
      <c r="N851" s="521"/>
      <c r="O851" s="521"/>
    </row>
    <row r="852" spans="1:15" s="138" customFormat="1" x14ac:dyDescent="0.25">
      <c r="A852" s="255" t="s">
        <v>178</v>
      </c>
      <c r="B852" s="191">
        <v>10</v>
      </c>
      <c r="C852" s="4" t="s">
        <v>49</v>
      </c>
      <c r="D852" s="156" t="s">
        <v>179</v>
      </c>
      <c r="E852" s="326"/>
      <c r="F852" s="159">
        <f t="shared" ref="F852:K853" si="246">F853</f>
        <v>15718</v>
      </c>
      <c r="G852" s="306">
        <f t="shared" si="246"/>
        <v>8688</v>
      </c>
      <c r="H852" s="522">
        <f t="shared" si="246"/>
        <v>29730.400000000001</v>
      </c>
      <c r="I852" s="522">
        <f t="shared" si="246"/>
        <v>16426.2</v>
      </c>
      <c r="J852" s="522">
        <f t="shared" si="246"/>
        <v>30120.5</v>
      </c>
      <c r="K852" s="522">
        <f t="shared" si="246"/>
        <v>16695</v>
      </c>
      <c r="L852" s="154"/>
      <c r="N852" s="154"/>
      <c r="O852" s="154"/>
    </row>
    <row r="853" spans="1:15" s="138" customFormat="1" x14ac:dyDescent="0.25">
      <c r="A853" s="375" t="s">
        <v>97</v>
      </c>
      <c r="B853" s="191">
        <v>10</v>
      </c>
      <c r="C853" s="4" t="s">
        <v>49</v>
      </c>
      <c r="D853" s="156" t="s">
        <v>179</v>
      </c>
      <c r="E853" s="326">
        <v>300</v>
      </c>
      <c r="F853" s="159">
        <f t="shared" si="246"/>
        <v>15718</v>
      </c>
      <c r="G853" s="306">
        <f t="shared" si="246"/>
        <v>8688</v>
      </c>
      <c r="H853" s="522">
        <f t="shared" si="246"/>
        <v>29730.400000000001</v>
      </c>
      <c r="I853" s="522">
        <f t="shared" si="246"/>
        <v>16426.2</v>
      </c>
      <c r="J853" s="522">
        <f t="shared" si="246"/>
        <v>30120.5</v>
      </c>
      <c r="K853" s="522">
        <f t="shared" si="246"/>
        <v>16695</v>
      </c>
      <c r="L853" s="154"/>
      <c r="N853" s="154"/>
      <c r="O853" s="154"/>
    </row>
    <row r="854" spans="1:15" s="138" customFormat="1" x14ac:dyDescent="0.25">
      <c r="A854" s="375" t="s">
        <v>24</v>
      </c>
      <c r="B854" s="191">
        <v>10</v>
      </c>
      <c r="C854" s="4" t="s">
        <v>49</v>
      </c>
      <c r="D854" s="156" t="s">
        <v>179</v>
      </c>
      <c r="E854" s="326">
        <v>320</v>
      </c>
      <c r="F854" s="159">
        <f>'ведом. 2025-2027'!AD997</f>
        <v>15718</v>
      </c>
      <c r="G854" s="306">
        <v>8688</v>
      </c>
      <c r="H854" s="522">
        <f>'ведом. 2025-2027'!AE997</f>
        <v>29730.400000000001</v>
      </c>
      <c r="I854" s="522">
        <v>16426.2</v>
      </c>
      <c r="J854" s="522">
        <f>16695+13425.5</f>
        <v>30120.5</v>
      </c>
      <c r="K854" s="522">
        <v>16695</v>
      </c>
      <c r="L854" s="154"/>
      <c r="M854" s="521"/>
      <c r="N854" s="154"/>
      <c r="O854" s="154"/>
    </row>
    <row r="855" spans="1:15" s="138" customFormat="1" ht="31.5" x14ac:dyDescent="0.25">
      <c r="A855" s="376" t="s">
        <v>439</v>
      </c>
      <c r="B855" s="191">
        <v>10</v>
      </c>
      <c r="C855" s="4" t="s">
        <v>49</v>
      </c>
      <c r="D855" s="156" t="s">
        <v>146</v>
      </c>
      <c r="E855" s="326"/>
      <c r="F855" s="159">
        <f t="shared" ref="F855:J856" si="247">F856</f>
        <v>14681</v>
      </c>
      <c r="G855" s="159">
        <f t="shared" si="247"/>
        <v>14681</v>
      </c>
      <c r="H855" s="522">
        <f t="shared" si="247"/>
        <v>0</v>
      </c>
      <c r="I855" s="522"/>
      <c r="J855" s="522">
        <f t="shared" si="247"/>
        <v>0</v>
      </c>
      <c r="K855" s="522"/>
      <c r="L855" s="154"/>
      <c r="N855" s="154"/>
      <c r="O855" s="154"/>
    </row>
    <row r="856" spans="1:15" s="138" customFormat="1" ht="47.25" x14ac:dyDescent="0.25">
      <c r="A856" s="376" t="s">
        <v>440</v>
      </c>
      <c r="B856" s="191">
        <v>10</v>
      </c>
      <c r="C856" s="4" t="s">
        <v>49</v>
      </c>
      <c r="D856" s="156" t="s">
        <v>145</v>
      </c>
      <c r="E856" s="326"/>
      <c r="F856" s="159">
        <f>F857</f>
        <v>14681</v>
      </c>
      <c r="G856" s="522">
        <f t="shared" si="247"/>
        <v>14681</v>
      </c>
      <c r="H856" s="522">
        <f t="shared" si="247"/>
        <v>0</v>
      </c>
      <c r="I856" s="522"/>
      <c r="J856" s="522">
        <f t="shared" si="247"/>
        <v>0</v>
      </c>
      <c r="K856" s="522"/>
      <c r="L856" s="154"/>
      <c r="N856" s="154"/>
      <c r="O856" s="154"/>
    </row>
    <row r="857" spans="1:15" s="138" customFormat="1" ht="31.5" x14ac:dyDescent="0.25">
      <c r="A857" s="275" t="s">
        <v>617</v>
      </c>
      <c r="B857" s="191">
        <v>10</v>
      </c>
      <c r="C857" s="4" t="s">
        <v>49</v>
      </c>
      <c r="D857" s="156" t="s">
        <v>144</v>
      </c>
      <c r="E857" s="326"/>
      <c r="F857" s="159">
        <f t="shared" ref="F857:J857" si="248">F858</f>
        <v>14681</v>
      </c>
      <c r="G857" s="159">
        <f t="shared" si="248"/>
        <v>14681</v>
      </c>
      <c r="H857" s="522">
        <f t="shared" si="248"/>
        <v>0</v>
      </c>
      <c r="I857" s="522"/>
      <c r="J857" s="522">
        <f t="shared" si="248"/>
        <v>0</v>
      </c>
      <c r="K857" s="522"/>
      <c r="L857" s="180"/>
      <c r="N857" s="154"/>
      <c r="O857" s="154"/>
    </row>
    <row r="858" spans="1:15" s="138" customFormat="1" x14ac:dyDescent="0.25">
      <c r="A858" s="388" t="s">
        <v>23</v>
      </c>
      <c r="B858" s="191">
        <v>10</v>
      </c>
      <c r="C858" s="4" t="s">
        <v>49</v>
      </c>
      <c r="D858" s="279" t="s">
        <v>144</v>
      </c>
      <c r="E858" s="326">
        <v>400</v>
      </c>
      <c r="F858" s="159">
        <f t="shared" ref="F858:J858" si="249">F859</f>
        <v>14681</v>
      </c>
      <c r="G858" s="306">
        <f t="shared" si="249"/>
        <v>14681</v>
      </c>
      <c r="H858" s="522">
        <f t="shared" si="249"/>
        <v>0</v>
      </c>
      <c r="I858" s="522"/>
      <c r="J858" s="522">
        <f t="shared" si="249"/>
        <v>0</v>
      </c>
      <c r="K858" s="522"/>
      <c r="L858" s="154"/>
      <c r="N858" s="154"/>
      <c r="O858" s="154"/>
    </row>
    <row r="859" spans="1:15" s="138" customFormat="1" x14ac:dyDescent="0.25">
      <c r="A859" s="375" t="s">
        <v>9</v>
      </c>
      <c r="B859" s="191">
        <v>10</v>
      </c>
      <c r="C859" s="4" t="s">
        <v>49</v>
      </c>
      <c r="D859" s="279" t="s">
        <v>144</v>
      </c>
      <c r="E859" s="326">
        <v>410</v>
      </c>
      <c r="F859" s="159">
        <f>'ведом. 2025-2027'!AD622</f>
        <v>14681</v>
      </c>
      <c r="G859" s="306">
        <f>F859</f>
        <v>14681</v>
      </c>
      <c r="H859" s="522">
        <f>'ведом. 2025-2027'!AE622</f>
        <v>0</v>
      </c>
      <c r="I859" s="522"/>
      <c r="J859" s="522">
        <f>'ведом. 2025-2027'!AF622</f>
        <v>0</v>
      </c>
      <c r="K859" s="522"/>
      <c r="L859" s="154"/>
      <c r="N859" s="154"/>
      <c r="O859" s="154"/>
    </row>
    <row r="860" spans="1:15" s="138" customFormat="1" x14ac:dyDescent="0.25">
      <c r="A860" s="375" t="s">
        <v>33</v>
      </c>
      <c r="B860" s="191">
        <v>10</v>
      </c>
      <c r="C860" s="4" t="s">
        <v>95</v>
      </c>
      <c r="D860" s="26"/>
      <c r="E860" s="325"/>
      <c r="F860" s="159">
        <f t="shared" ref="F860:F868" si="250">F861</f>
        <v>140</v>
      </c>
      <c r="G860" s="306"/>
      <c r="H860" s="522">
        <f>H861</f>
        <v>140</v>
      </c>
      <c r="I860" s="522"/>
      <c r="J860" s="522">
        <f>J861</f>
        <v>140</v>
      </c>
      <c r="K860" s="522"/>
      <c r="L860" s="154"/>
      <c r="N860" s="154"/>
      <c r="O860" s="154"/>
    </row>
    <row r="861" spans="1:15" s="138" customFormat="1" x14ac:dyDescent="0.25">
      <c r="A861" s="255" t="s">
        <v>292</v>
      </c>
      <c r="B861" s="191">
        <v>10</v>
      </c>
      <c r="C861" s="4" t="s">
        <v>95</v>
      </c>
      <c r="D861" s="156" t="s">
        <v>109</v>
      </c>
      <c r="E861" s="325"/>
      <c r="F861" s="159">
        <f t="shared" si="250"/>
        <v>140</v>
      </c>
      <c r="G861" s="306"/>
      <c r="H861" s="522">
        <f>H862</f>
        <v>140</v>
      </c>
      <c r="I861" s="522"/>
      <c r="J861" s="522">
        <f>J862</f>
        <v>140</v>
      </c>
      <c r="K861" s="522"/>
      <c r="L861" s="154"/>
      <c r="N861" s="154"/>
      <c r="O861" s="154"/>
    </row>
    <row r="862" spans="1:15" s="138" customFormat="1" ht="31.5" x14ac:dyDescent="0.25">
      <c r="A862" s="259" t="s">
        <v>343</v>
      </c>
      <c r="B862" s="191">
        <v>10</v>
      </c>
      <c r="C862" s="4" t="s">
        <v>95</v>
      </c>
      <c r="D862" s="156" t="s">
        <v>521</v>
      </c>
      <c r="E862" s="325"/>
      <c r="F862" s="159">
        <f t="shared" si="250"/>
        <v>140</v>
      </c>
      <c r="G862" s="306"/>
      <c r="H862" s="522">
        <f>H863</f>
        <v>140</v>
      </c>
      <c r="I862" s="522"/>
      <c r="J862" s="522">
        <f>J863</f>
        <v>140</v>
      </c>
      <c r="K862" s="522"/>
      <c r="L862" s="154"/>
      <c r="N862" s="154"/>
      <c r="O862" s="154"/>
    </row>
    <row r="863" spans="1:15" s="138" customFormat="1" x14ac:dyDescent="0.25">
      <c r="A863" s="276" t="s">
        <v>523</v>
      </c>
      <c r="B863" s="191">
        <v>10</v>
      </c>
      <c r="C863" s="4" t="s">
        <v>95</v>
      </c>
      <c r="D863" s="156" t="s">
        <v>522</v>
      </c>
      <c r="E863" s="325"/>
      <c r="F863" s="159">
        <f>F867+F864</f>
        <v>140</v>
      </c>
      <c r="G863" s="159"/>
      <c r="H863" s="522">
        <f>H867+H864</f>
        <v>140</v>
      </c>
      <c r="I863" s="522"/>
      <c r="J863" s="522">
        <f>J867+J864</f>
        <v>140</v>
      </c>
      <c r="K863" s="522"/>
      <c r="L863" s="154"/>
      <c r="N863" s="154"/>
      <c r="O863" s="154"/>
    </row>
    <row r="864" spans="1:15" s="177" customFormat="1" x14ac:dyDescent="0.25">
      <c r="A864" s="416" t="s">
        <v>594</v>
      </c>
      <c r="B864" s="1">
        <v>10</v>
      </c>
      <c r="C864" s="1" t="s">
        <v>95</v>
      </c>
      <c r="D864" s="409" t="s">
        <v>595</v>
      </c>
      <c r="E864" s="417"/>
      <c r="F864" s="159">
        <f>F865</f>
        <v>70</v>
      </c>
      <c r="G864" s="306"/>
      <c r="H864" s="522">
        <f>H865</f>
        <v>70</v>
      </c>
      <c r="I864" s="522"/>
      <c r="J864" s="522">
        <f>J865</f>
        <v>70</v>
      </c>
      <c r="K864" s="522"/>
      <c r="L864" s="154"/>
      <c r="N864" s="154"/>
      <c r="O864" s="154"/>
    </row>
    <row r="865" spans="1:15" s="177" customFormat="1" ht="31.5" x14ac:dyDescent="0.25">
      <c r="A865" s="418" t="s">
        <v>60</v>
      </c>
      <c r="B865" s="1">
        <v>10</v>
      </c>
      <c r="C865" s="1" t="s">
        <v>95</v>
      </c>
      <c r="D865" s="409" t="s">
        <v>595</v>
      </c>
      <c r="E865" s="417">
        <v>600</v>
      </c>
      <c r="F865" s="159">
        <f>F866</f>
        <v>70</v>
      </c>
      <c r="G865" s="306"/>
      <c r="H865" s="522">
        <f>H866</f>
        <v>70</v>
      </c>
      <c r="I865" s="522"/>
      <c r="J865" s="522">
        <f>J866</f>
        <v>70</v>
      </c>
      <c r="K865" s="522"/>
      <c r="L865" s="154"/>
      <c r="N865" s="154"/>
      <c r="O865" s="154"/>
    </row>
    <row r="866" spans="1:15" s="177" customFormat="1" ht="39" customHeight="1" x14ac:dyDescent="0.25">
      <c r="A866" s="419" t="s">
        <v>408</v>
      </c>
      <c r="B866" s="1">
        <v>10</v>
      </c>
      <c r="C866" s="1" t="s">
        <v>95</v>
      </c>
      <c r="D866" s="409" t="s">
        <v>595</v>
      </c>
      <c r="E866" s="417">
        <v>630</v>
      </c>
      <c r="F866" s="159">
        <f>'ведом. 2025-2027'!AD470</f>
        <v>70</v>
      </c>
      <c r="G866" s="306"/>
      <c r="H866" s="522">
        <f>'ведом. 2025-2027'!AE470</f>
        <v>70</v>
      </c>
      <c r="I866" s="522"/>
      <c r="J866" s="522">
        <f>'ведом. 2025-2027'!AF470</f>
        <v>70</v>
      </c>
      <c r="K866" s="522"/>
      <c r="L866" s="154"/>
      <c r="N866" s="154"/>
      <c r="O866" s="154"/>
    </row>
    <row r="867" spans="1:15" s="138" customFormat="1" ht="31.5" x14ac:dyDescent="0.25">
      <c r="A867" s="256" t="s">
        <v>575</v>
      </c>
      <c r="B867" s="191">
        <v>10</v>
      </c>
      <c r="C867" s="4" t="s">
        <v>95</v>
      </c>
      <c r="D867" s="156" t="s">
        <v>576</v>
      </c>
      <c r="E867" s="341"/>
      <c r="F867" s="159">
        <f t="shared" si="250"/>
        <v>70</v>
      </c>
      <c r="G867" s="306"/>
      <c r="H867" s="522">
        <f>H868</f>
        <v>70</v>
      </c>
      <c r="I867" s="522"/>
      <c r="J867" s="522">
        <f>J868</f>
        <v>70</v>
      </c>
      <c r="K867" s="522"/>
      <c r="L867" s="154"/>
      <c r="N867" s="154"/>
      <c r="O867" s="154"/>
    </row>
    <row r="868" spans="1:15" s="138" customFormat="1" ht="31.5" x14ac:dyDescent="0.25">
      <c r="A868" s="375" t="s">
        <v>60</v>
      </c>
      <c r="B868" s="191">
        <v>10</v>
      </c>
      <c r="C868" s="4" t="s">
        <v>95</v>
      </c>
      <c r="D868" s="156" t="s">
        <v>576</v>
      </c>
      <c r="E868" s="341">
        <v>600</v>
      </c>
      <c r="F868" s="159">
        <f t="shared" si="250"/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38" customFormat="1" ht="36" customHeight="1" x14ac:dyDescent="0.25">
      <c r="A869" s="389" t="s">
        <v>408</v>
      </c>
      <c r="B869" s="191">
        <v>10</v>
      </c>
      <c r="C869" s="4" t="s">
        <v>95</v>
      </c>
      <c r="D869" s="156" t="s">
        <v>576</v>
      </c>
      <c r="E869" s="341">
        <v>630</v>
      </c>
      <c r="F869" s="159">
        <f>'ведом. 2025-2027'!AD473</f>
        <v>70</v>
      </c>
      <c r="G869" s="306"/>
      <c r="H869" s="522">
        <f>'ведом. 2025-2027'!AE473</f>
        <v>70</v>
      </c>
      <c r="I869" s="522"/>
      <c r="J869" s="522">
        <f>'ведом. 2025-2027'!AF473</f>
        <v>70</v>
      </c>
      <c r="K869" s="522"/>
      <c r="L869" s="154"/>
      <c r="N869" s="154"/>
      <c r="O869" s="154"/>
    </row>
    <row r="870" spans="1:15" s="138" customFormat="1" x14ac:dyDescent="0.25">
      <c r="A870" s="384" t="s">
        <v>13</v>
      </c>
      <c r="B870" s="182">
        <v>11</v>
      </c>
      <c r="C870" s="188"/>
      <c r="D870" s="280"/>
      <c r="E870" s="330"/>
      <c r="F870" s="161">
        <f>F871+F885</f>
        <v>136390.6</v>
      </c>
      <c r="G870" s="161"/>
      <c r="H870" s="161">
        <f>H871+H885</f>
        <v>124375.9</v>
      </c>
      <c r="I870" s="161"/>
      <c r="J870" s="161">
        <f>J871+J885</f>
        <v>127463.3</v>
      </c>
      <c r="K870" s="161"/>
      <c r="L870" s="154"/>
      <c r="N870" s="154"/>
      <c r="O870" s="154"/>
    </row>
    <row r="871" spans="1:15" s="138" customFormat="1" x14ac:dyDescent="0.25">
      <c r="A871" s="375" t="s">
        <v>35</v>
      </c>
      <c r="B871" s="191">
        <v>11</v>
      </c>
      <c r="C871" s="4" t="s">
        <v>30</v>
      </c>
      <c r="D871" s="156"/>
      <c r="E871" s="332"/>
      <c r="F871" s="159">
        <f>F872</f>
        <v>10724.5</v>
      </c>
      <c r="G871" s="159"/>
      <c r="H871" s="522">
        <f t="shared" ref="H871:J871" si="251">H872</f>
        <v>3632.9</v>
      </c>
      <c r="I871" s="522"/>
      <c r="J871" s="522">
        <f t="shared" si="251"/>
        <v>5239.3</v>
      </c>
      <c r="K871" s="522"/>
      <c r="L871" s="154"/>
      <c r="N871" s="154"/>
      <c r="O871" s="154"/>
    </row>
    <row r="872" spans="1:15" s="177" customFormat="1" x14ac:dyDescent="0.25">
      <c r="A872" s="255" t="s">
        <v>157</v>
      </c>
      <c r="B872" s="191">
        <v>11</v>
      </c>
      <c r="C872" s="4" t="s">
        <v>30</v>
      </c>
      <c r="D872" s="156" t="s">
        <v>115</v>
      </c>
      <c r="E872" s="332"/>
      <c r="F872" s="159">
        <f>F873+F881</f>
        <v>10724.5</v>
      </c>
      <c r="G872" s="522"/>
      <c r="H872" s="522">
        <f>H873+H881</f>
        <v>3632.9</v>
      </c>
      <c r="I872" s="522"/>
      <c r="J872" s="522">
        <f>J873+J881</f>
        <v>5239.3</v>
      </c>
      <c r="K872" s="522"/>
      <c r="L872" s="154"/>
      <c r="N872" s="154"/>
      <c r="O872" s="154"/>
    </row>
    <row r="873" spans="1:15" s="138" customFormat="1" x14ac:dyDescent="0.25">
      <c r="A873" s="255" t="s">
        <v>158</v>
      </c>
      <c r="B873" s="191">
        <v>11</v>
      </c>
      <c r="C873" s="4" t="s">
        <v>30</v>
      </c>
      <c r="D873" s="156" t="s">
        <v>119</v>
      </c>
      <c r="E873" s="332"/>
      <c r="F873" s="159">
        <f>F874</f>
        <v>5319.5</v>
      </c>
      <c r="G873" s="306"/>
      <c r="H873" s="522">
        <f>H874</f>
        <v>3632.9</v>
      </c>
      <c r="I873" s="522"/>
      <c r="J873" s="522">
        <f>J874</f>
        <v>5239.3</v>
      </c>
      <c r="K873" s="522"/>
      <c r="L873" s="154"/>
      <c r="N873" s="154"/>
      <c r="O873" s="154"/>
    </row>
    <row r="874" spans="1:15" s="177" customFormat="1" ht="46.5" customHeight="1" x14ac:dyDescent="0.25">
      <c r="A874" s="558" t="s">
        <v>752</v>
      </c>
      <c r="B874" s="191">
        <v>11</v>
      </c>
      <c r="C874" s="4" t="s">
        <v>30</v>
      </c>
      <c r="D874" s="156" t="s">
        <v>129</v>
      </c>
      <c r="E874" s="332"/>
      <c r="F874" s="159">
        <f>F875</f>
        <v>5319.5</v>
      </c>
      <c r="G874" s="306"/>
      <c r="H874" s="522">
        <f>H875</f>
        <v>3632.9</v>
      </c>
      <c r="I874" s="522"/>
      <c r="J874" s="522">
        <f>J875</f>
        <v>5239.3</v>
      </c>
      <c r="K874" s="522"/>
      <c r="L874" s="154"/>
      <c r="N874" s="154"/>
      <c r="O874" s="154"/>
    </row>
    <row r="875" spans="1:15" s="138" customFormat="1" ht="31.5" x14ac:dyDescent="0.25">
      <c r="A875" s="278" t="s">
        <v>159</v>
      </c>
      <c r="B875" s="191">
        <v>11</v>
      </c>
      <c r="C875" s="4" t="s">
        <v>30</v>
      </c>
      <c r="D875" s="156" t="s">
        <v>160</v>
      </c>
      <c r="E875" s="330"/>
      <c r="F875" s="159">
        <f>F876+F878</f>
        <v>5319.5</v>
      </c>
      <c r="G875" s="522"/>
      <c r="H875" s="522">
        <f t="shared" ref="H875:J875" si="252">H876+H878</f>
        <v>3632.9</v>
      </c>
      <c r="I875" s="522"/>
      <c r="J875" s="522">
        <f t="shared" si="252"/>
        <v>5239.3</v>
      </c>
      <c r="K875" s="522"/>
      <c r="L875" s="154"/>
      <c r="N875" s="154"/>
      <c r="O875" s="154"/>
    </row>
    <row r="876" spans="1:15" s="138" customFormat="1" x14ac:dyDescent="0.25">
      <c r="A876" s="375" t="s">
        <v>120</v>
      </c>
      <c r="B876" s="191">
        <v>11</v>
      </c>
      <c r="C876" s="4" t="s">
        <v>30</v>
      </c>
      <c r="D876" s="156" t="s">
        <v>160</v>
      </c>
      <c r="E876" s="332">
        <v>200</v>
      </c>
      <c r="F876" s="159">
        <f>F877</f>
        <v>4544.5</v>
      </c>
      <c r="G876" s="306"/>
      <c r="H876" s="522">
        <f>H877</f>
        <v>2857.9</v>
      </c>
      <c r="I876" s="522"/>
      <c r="J876" s="522">
        <f>J877</f>
        <v>3239.3</v>
      </c>
      <c r="K876" s="522"/>
      <c r="L876" s="154"/>
      <c r="N876" s="154"/>
      <c r="O876" s="154"/>
    </row>
    <row r="877" spans="1:15" s="138" customFormat="1" ht="31.5" x14ac:dyDescent="0.25">
      <c r="A877" s="375" t="s">
        <v>52</v>
      </c>
      <c r="B877" s="191">
        <v>11</v>
      </c>
      <c r="C877" s="4" t="s">
        <v>30</v>
      </c>
      <c r="D877" s="156" t="s">
        <v>160</v>
      </c>
      <c r="E877" s="332">
        <v>240</v>
      </c>
      <c r="F877" s="159">
        <f>'ведом. 2025-2027'!AD481</f>
        <v>4544.5</v>
      </c>
      <c r="G877" s="306"/>
      <c r="H877" s="522">
        <f>'ведом. 2025-2027'!AE481</f>
        <v>2857.9</v>
      </c>
      <c r="I877" s="522"/>
      <c r="J877" s="522">
        <f>'ведом. 2025-2027'!AF481</f>
        <v>3239.3</v>
      </c>
      <c r="K877" s="522"/>
      <c r="L877" s="154"/>
      <c r="N877" s="154"/>
      <c r="O877" s="154"/>
    </row>
    <row r="878" spans="1:15" s="519" customFormat="1" ht="31.5" x14ac:dyDescent="0.25">
      <c r="A878" s="559" t="s">
        <v>60</v>
      </c>
      <c r="B878" s="453">
        <v>11</v>
      </c>
      <c r="C878" s="453" t="s">
        <v>30</v>
      </c>
      <c r="D878" s="542" t="s">
        <v>160</v>
      </c>
      <c r="E878" s="454">
        <v>600</v>
      </c>
      <c r="F878" s="522">
        <f>F879+F880</f>
        <v>775</v>
      </c>
      <c r="G878" s="522"/>
      <c r="H878" s="522">
        <f t="shared" ref="H878:J878" si="253">H879+H880</f>
        <v>775</v>
      </c>
      <c r="I878" s="522"/>
      <c r="J878" s="522">
        <f t="shared" si="253"/>
        <v>2000</v>
      </c>
      <c r="K878" s="522"/>
      <c r="L878" s="521"/>
      <c r="N878" s="521"/>
      <c r="O878" s="521"/>
    </row>
    <row r="879" spans="1:15" s="519" customFormat="1" x14ac:dyDescent="0.25">
      <c r="A879" s="479" t="s">
        <v>61</v>
      </c>
      <c r="B879" s="453">
        <v>11</v>
      </c>
      <c r="C879" s="453" t="s">
        <v>30</v>
      </c>
      <c r="D879" s="542" t="s">
        <v>160</v>
      </c>
      <c r="E879" s="454">
        <v>610</v>
      </c>
      <c r="F879" s="522">
        <f>'ведом. 2025-2027'!AD483</f>
        <v>450</v>
      </c>
      <c r="G879" s="524"/>
      <c r="H879" s="522">
        <f>'ведом. 2025-2027'!AE483</f>
        <v>450</v>
      </c>
      <c r="I879" s="522"/>
      <c r="J879" s="522">
        <f>'ведом. 2025-2027'!AF483</f>
        <v>1162</v>
      </c>
      <c r="K879" s="522"/>
      <c r="L879" s="521"/>
      <c r="N879" s="521"/>
      <c r="O879" s="521"/>
    </row>
    <row r="880" spans="1:15" s="519" customFormat="1" x14ac:dyDescent="0.25">
      <c r="A880" s="560" t="s">
        <v>130</v>
      </c>
      <c r="B880" s="453">
        <v>11</v>
      </c>
      <c r="C880" s="453" t="s">
        <v>30</v>
      </c>
      <c r="D880" s="542" t="s">
        <v>160</v>
      </c>
      <c r="E880" s="454">
        <v>620</v>
      </c>
      <c r="F880" s="522">
        <f>'ведом. 2025-2027'!AD484</f>
        <v>325</v>
      </c>
      <c r="G880" s="524"/>
      <c r="H880" s="522">
        <f>'ведом. 2025-2027'!AE484</f>
        <v>325</v>
      </c>
      <c r="I880" s="522"/>
      <c r="J880" s="522">
        <f>'ведом. 2025-2027'!AF484</f>
        <v>838</v>
      </c>
      <c r="K880" s="522"/>
      <c r="L880" s="521"/>
      <c r="N880" s="521"/>
      <c r="O880" s="521"/>
    </row>
    <row r="881" spans="1:15" s="519" customFormat="1" x14ac:dyDescent="0.25">
      <c r="A881" s="451" t="s">
        <v>686</v>
      </c>
      <c r="B881" s="453">
        <v>11</v>
      </c>
      <c r="C881" s="454" t="s">
        <v>30</v>
      </c>
      <c r="D881" s="458" t="s">
        <v>687</v>
      </c>
      <c r="E881" s="460"/>
      <c r="F881" s="522">
        <f>F882</f>
        <v>5405</v>
      </c>
      <c r="G881" s="522"/>
      <c r="H881" s="522">
        <f t="shared" ref="H881:J883" si="254">H882</f>
        <v>0</v>
      </c>
      <c r="I881" s="522"/>
      <c r="J881" s="522">
        <f t="shared" si="254"/>
        <v>0</v>
      </c>
      <c r="K881" s="522"/>
      <c r="L881" s="521"/>
      <c r="N881" s="521"/>
      <c r="O881" s="521"/>
    </row>
    <row r="882" spans="1:15" s="519" customFormat="1" x14ac:dyDescent="0.25">
      <c r="A882" s="451" t="s">
        <v>688</v>
      </c>
      <c r="B882" s="453">
        <v>11</v>
      </c>
      <c r="C882" s="454" t="s">
        <v>30</v>
      </c>
      <c r="D882" s="458" t="s">
        <v>689</v>
      </c>
      <c r="E882" s="460"/>
      <c r="F882" s="522">
        <f>F883</f>
        <v>5405</v>
      </c>
      <c r="G882" s="522"/>
      <c r="H882" s="522">
        <f t="shared" si="254"/>
        <v>0</v>
      </c>
      <c r="I882" s="522"/>
      <c r="J882" s="522">
        <f t="shared" si="254"/>
        <v>0</v>
      </c>
      <c r="K882" s="522"/>
      <c r="L882" s="521"/>
      <c r="N882" s="521"/>
      <c r="O882" s="521"/>
    </row>
    <row r="883" spans="1:15" s="519" customFormat="1" x14ac:dyDescent="0.25">
      <c r="A883" s="451" t="s">
        <v>120</v>
      </c>
      <c r="B883" s="453">
        <v>11</v>
      </c>
      <c r="C883" s="454" t="s">
        <v>30</v>
      </c>
      <c r="D883" s="458" t="s">
        <v>689</v>
      </c>
      <c r="E883" s="460">
        <v>200</v>
      </c>
      <c r="F883" s="522">
        <f>F884</f>
        <v>5405</v>
      </c>
      <c r="G883" s="522"/>
      <c r="H883" s="522">
        <f t="shared" si="254"/>
        <v>0</v>
      </c>
      <c r="I883" s="522"/>
      <c r="J883" s="522">
        <f t="shared" si="254"/>
        <v>0</v>
      </c>
      <c r="K883" s="522"/>
      <c r="L883" s="521"/>
      <c r="N883" s="521"/>
      <c r="O883" s="521"/>
    </row>
    <row r="884" spans="1:15" s="519" customFormat="1" ht="31.5" x14ac:dyDescent="0.25">
      <c r="A884" s="451" t="s">
        <v>52</v>
      </c>
      <c r="B884" s="453">
        <v>11</v>
      </c>
      <c r="C884" s="454" t="s">
        <v>30</v>
      </c>
      <c r="D884" s="458" t="s">
        <v>689</v>
      </c>
      <c r="E884" s="460">
        <v>240</v>
      </c>
      <c r="F884" s="522">
        <f>'ведом. 2025-2027'!AD1005</f>
        <v>5405</v>
      </c>
      <c r="G884" s="524"/>
      <c r="H884" s="522">
        <f>'ведом. 2025-2027'!AE1005</f>
        <v>0</v>
      </c>
      <c r="I884" s="522"/>
      <c r="J884" s="522">
        <f>'ведом. 2025-2027'!AF1005</f>
        <v>0</v>
      </c>
      <c r="K884" s="522"/>
      <c r="L884" s="521"/>
      <c r="N884" s="521"/>
      <c r="O884" s="521"/>
    </row>
    <row r="885" spans="1:15" s="177" customFormat="1" ht="17.25" customHeight="1" x14ac:dyDescent="0.25">
      <c r="A885" s="273" t="s">
        <v>600</v>
      </c>
      <c r="B885" s="1">
        <v>11</v>
      </c>
      <c r="C885" s="4" t="s">
        <v>7</v>
      </c>
      <c r="D885" s="291"/>
      <c r="E885" s="285"/>
      <c r="F885" s="159">
        <f t="shared" ref="F885:F890" si="255">F886</f>
        <v>125666.1</v>
      </c>
      <c r="G885" s="159"/>
      <c r="H885" s="522">
        <f t="shared" ref="H885:H890" si="256">H886</f>
        <v>120743</v>
      </c>
      <c r="I885" s="522"/>
      <c r="J885" s="522">
        <f t="shared" ref="J885:J890" si="257">J886</f>
        <v>122224</v>
      </c>
      <c r="K885" s="522"/>
      <c r="L885" s="154"/>
      <c r="N885" s="154"/>
      <c r="O885" s="154"/>
    </row>
    <row r="886" spans="1:15" s="177" customFormat="1" x14ac:dyDescent="0.25">
      <c r="A886" s="255" t="s">
        <v>157</v>
      </c>
      <c r="B886" s="1">
        <v>11</v>
      </c>
      <c r="C886" s="4" t="s">
        <v>7</v>
      </c>
      <c r="D886" s="291" t="s">
        <v>115</v>
      </c>
      <c r="E886" s="285"/>
      <c r="F886" s="159">
        <f t="shared" si="255"/>
        <v>125666.1</v>
      </c>
      <c r="G886" s="159"/>
      <c r="H886" s="522">
        <f t="shared" si="256"/>
        <v>120743</v>
      </c>
      <c r="I886" s="522"/>
      <c r="J886" s="522">
        <f t="shared" si="257"/>
        <v>122224</v>
      </c>
      <c r="K886" s="522"/>
      <c r="L886" s="154"/>
      <c r="N886" s="154"/>
      <c r="O886" s="154"/>
    </row>
    <row r="887" spans="1:15" s="177" customFormat="1" x14ac:dyDescent="0.25">
      <c r="A887" s="273" t="s">
        <v>601</v>
      </c>
      <c r="B887" s="1">
        <v>11</v>
      </c>
      <c r="C887" s="4" t="s">
        <v>7</v>
      </c>
      <c r="D887" s="291" t="s">
        <v>602</v>
      </c>
      <c r="E887" s="285"/>
      <c r="F887" s="159">
        <f t="shared" si="255"/>
        <v>125666.1</v>
      </c>
      <c r="G887" s="159"/>
      <c r="H887" s="522">
        <f t="shared" si="256"/>
        <v>120743</v>
      </c>
      <c r="I887" s="522"/>
      <c r="J887" s="522">
        <f t="shared" si="257"/>
        <v>122224</v>
      </c>
      <c r="K887" s="522"/>
      <c r="L887" s="154"/>
      <c r="N887" s="154"/>
      <c r="O887" s="154"/>
    </row>
    <row r="888" spans="1:15" s="177" customFormat="1" x14ac:dyDescent="0.25">
      <c r="A888" s="273" t="s">
        <v>604</v>
      </c>
      <c r="B888" s="1">
        <v>11</v>
      </c>
      <c r="C888" s="4" t="s">
        <v>7</v>
      </c>
      <c r="D888" s="291" t="s">
        <v>603</v>
      </c>
      <c r="E888" s="285"/>
      <c r="F888" s="159">
        <f t="shared" si="255"/>
        <v>125666.1</v>
      </c>
      <c r="G888" s="159"/>
      <c r="H888" s="522">
        <f t="shared" si="256"/>
        <v>120743</v>
      </c>
      <c r="I888" s="522"/>
      <c r="J888" s="522">
        <f t="shared" si="257"/>
        <v>122224</v>
      </c>
      <c r="K888" s="522"/>
      <c r="L888" s="154"/>
      <c r="N888" s="154"/>
      <c r="O888" s="154"/>
    </row>
    <row r="889" spans="1:15" s="177" customFormat="1" ht="31.5" x14ac:dyDescent="0.25">
      <c r="A889" s="273" t="s">
        <v>606</v>
      </c>
      <c r="B889" s="1">
        <v>11</v>
      </c>
      <c r="C889" s="4" t="s">
        <v>7</v>
      </c>
      <c r="D889" s="291" t="s">
        <v>605</v>
      </c>
      <c r="E889" s="285"/>
      <c r="F889" s="159">
        <f t="shared" si="255"/>
        <v>125666.1</v>
      </c>
      <c r="G889" s="159"/>
      <c r="H889" s="522">
        <f t="shared" si="256"/>
        <v>120743</v>
      </c>
      <c r="I889" s="522"/>
      <c r="J889" s="522">
        <f t="shared" si="257"/>
        <v>122224</v>
      </c>
      <c r="K889" s="522"/>
      <c r="L889" s="154"/>
      <c r="N889" s="154"/>
      <c r="O889" s="154"/>
    </row>
    <row r="890" spans="1:15" s="177" customFormat="1" ht="31.5" x14ac:dyDescent="0.25">
      <c r="A890" s="253" t="s">
        <v>60</v>
      </c>
      <c r="B890" s="1">
        <v>11</v>
      </c>
      <c r="C890" s="4" t="s">
        <v>7</v>
      </c>
      <c r="D890" s="291" t="s">
        <v>605</v>
      </c>
      <c r="E890" s="285">
        <v>600</v>
      </c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130</v>
      </c>
      <c r="B891" s="1">
        <v>11</v>
      </c>
      <c r="C891" s="4" t="s">
        <v>7</v>
      </c>
      <c r="D891" s="291" t="s">
        <v>605</v>
      </c>
      <c r="E891" s="285">
        <v>620</v>
      </c>
      <c r="F891" s="159">
        <f>'ведом. 2025-2027'!AD491</f>
        <v>125666.1</v>
      </c>
      <c r="G891" s="306"/>
      <c r="H891" s="522">
        <f>'ведом. 2025-2027'!AE491</f>
        <v>120743</v>
      </c>
      <c r="I891" s="522"/>
      <c r="J891" s="522">
        <f>'ведом. 2025-2027'!AF491</f>
        <v>122224</v>
      </c>
      <c r="K891" s="522"/>
      <c r="L891" s="154"/>
      <c r="N891" s="154"/>
      <c r="O891" s="154"/>
    </row>
    <row r="892" spans="1:15" s="138" customFormat="1" x14ac:dyDescent="0.25">
      <c r="A892" s="384" t="s">
        <v>437</v>
      </c>
      <c r="B892" s="182">
        <v>13</v>
      </c>
      <c r="C892" s="188"/>
      <c r="D892" s="280"/>
      <c r="E892" s="330"/>
      <c r="F892" s="161">
        <f>F894</f>
        <v>4534.5</v>
      </c>
      <c r="G892" s="347"/>
      <c r="H892" s="161">
        <f>H894</f>
        <v>40146.5</v>
      </c>
      <c r="I892" s="161"/>
      <c r="J892" s="161">
        <f>J894</f>
        <v>53573.599999999999</v>
      </c>
      <c r="K892" s="161"/>
      <c r="L892" s="154"/>
      <c r="N892" s="154"/>
      <c r="O892" s="154"/>
    </row>
    <row r="893" spans="1:15" s="177" customFormat="1" x14ac:dyDescent="0.25">
      <c r="A893" s="253" t="s">
        <v>438</v>
      </c>
      <c r="B893" s="11">
        <v>13</v>
      </c>
      <c r="C893" s="4" t="s">
        <v>29</v>
      </c>
      <c r="D893" s="156"/>
      <c r="E893" s="330"/>
      <c r="F893" s="159">
        <f>F894</f>
        <v>4534.5</v>
      </c>
      <c r="G893" s="306"/>
      <c r="H893" s="522">
        <f>H894</f>
        <v>40146.5</v>
      </c>
      <c r="I893" s="522"/>
      <c r="J893" s="522">
        <f>J894</f>
        <v>53573.599999999999</v>
      </c>
      <c r="K893" s="161"/>
      <c r="L893" s="154"/>
      <c r="N893" s="154"/>
      <c r="O893" s="154"/>
    </row>
    <row r="894" spans="1:15" s="138" customFormat="1" x14ac:dyDescent="0.25">
      <c r="A894" s="255" t="s">
        <v>186</v>
      </c>
      <c r="B894" s="11">
        <v>13</v>
      </c>
      <c r="C894" s="4" t="s">
        <v>29</v>
      </c>
      <c r="D894" s="156" t="s">
        <v>112</v>
      </c>
      <c r="E894" s="326"/>
      <c r="F894" s="159">
        <f>F898</f>
        <v>4534.5</v>
      </c>
      <c r="G894" s="306"/>
      <c r="H894" s="522">
        <f>H898</f>
        <v>40146.5</v>
      </c>
      <c r="I894" s="522"/>
      <c r="J894" s="522">
        <f>J898</f>
        <v>53573.599999999999</v>
      </c>
      <c r="K894" s="522"/>
      <c r="L894" s="154"/>
      <c r="M894" s="138" t="s">
        <v>361</v>
      </c>
      <c r="N894" s="154"/>
      <c r="O894" s="154"/>
    </row>
    <row r="895" spans="1:15" s="138" customFormat="1" x14ac:dyDescent="0.25">
      <c r="A895" s="259" t="s">
        <v>531</v>
      </c>
      <c r="B895" s="11">
        <v>13</v>
      </c>
      <c r="C895" s="4" t="s">
        <v>29</v>
      </c>
      <c r="D895" s="156" t="s">
        <v>405</v>
      </c>
      <c r="E895" s="326"/>
      <c r="F895" s="159">
        <f>F898</f>
        <v>4534.5</v>
      </c>
      <c r="G895" s="306"/>
      <c r="H895" s="522">
        <f>H898</f>
        <v>40146.5</v>
      </c>
      <c r="I895" s="522"/>
      <c r="J895" s="522">
        <f>J898</f>
        <v>53573.599999999999</v>
      </c>
      <c r="K895" s="522"/>
      <c r="L895" s="154"/>
      <c r="N895" s="154"/>
      <c r="O895" s="154"/>
    </row>
    <row r="896" spans="1:15" s="138" customFormat="1" ht="31.5" x14ac:dyDescent="0.25">
      <c r="A896" s="257" t="s">
        <v>532</v>
      </c>
      <c r="B896" s="11">
        <v>13</v>
      </c>
      <c r="C896" s="4" t="s">
        <v>29</v>
      </c>
      <c r="D896" s="156" t="s">
        <v>407</v>
      </c>
      <c r="E896" s="326"/>
      <c r="F896" s="159">
        <f>F897</f>
        <v>4534.5</v>
      </c>
      <c r="G896" s="306"/>
      <c r="H896" s="522">
        <f>H897</f>
        <v>40146.5</v>
      </c>
      <c r="I896" s="522"/>
      <c r="J896" s="522">
        <f>J897</f>
        <v>53573.599999999999</v>
      </c>
      <c r="K896" s="522"/>
      <c r="L896" s="154"/>
      <c r="N896" s="154"/>
      <c r="O896" s="154"/>
    </row>
    <row r="897" spans="1:15" s="138" customFormat="1" x14ac:dyDescent="0.25">
      <c r="A897" s="259" t="s">
        <v>188</v>
      </c>
      <c r="B897" s="11">
        <v>13</v>
      </c>
      <c r="C897" s="4" t="s">
        <v>29</v>
      </c>
      <c r="D897" s="156" t="s">
        <v>533</v>
      </c>
      <c r="E897" s="326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522"/>
      <c r="L897" s="154"/>
      <c r="N897" s="154"/>
      <c r="O897" s="154"/>
    </row>
    <row r="898" spans="1:15" s="138" customFormat="1" x14ac:dyDescent="0.25">
      <c r="A898" s="253" t="s">
        <v>67</v>
      </c>
      <c r="B898" s="11">
        <v>13</v>
      </c>
      <c r="C898" s="4" t="s">
        <v>29</v>
      </c>
      <c r="D898" s="156" t="s">
        <v>533</v>
      </c>
      <c r="E898" s="326">
        <v>700</v>
      </c>
      <c r="F898" s="159">
        <f>F899</f>
        <v>4534.5</v>
      </c>
      <c r="G898" s="306"/>
      <c r="H898" s="522">
        <f>H899</f>
        <v>40146.5</v>
      </c>
      <c r="I898" s="522"/>
      <c r="J898" s="522">
        <f>J899</f>
        <v>53573.599999999999</v>
      </c>
      <c r="K898" s="522"/>
      <c r="L898" s="154"/>
      <c r="N898" s="154"/>
      <c r="O898" s="154"/>
    </row>
    <row r="899" spans="1:15" s="138" customFormat="1" ht="17.25" thickBot="1" x14ac:dyDescent="0.3">
      <c r="A899" s="253" t="s">
        <v>355</v>
      </c>
      <c r="B899" s="11">
        <v>13</v>
      </c>
      <c r="C899" s="4" t="s">
        <v>29</v>
      </c>
      <c r="D899" s="156" t="s">
        <v>533</v>
      </c>
      <c r="E899" s="326">
        <v>730</v>
      </c>
      <c r="F899" s="164">
        <f>'ведом. 2025-2027'!AD499</f>
        <v>4534.5</v>
      </c>
      <c r="G899" s="353"/>
      <c r="H899" s="164">
        <f>'ведом. 2025-2027'!AE499</f>
        <v>40146.5</v>
      </c>
      <c r="I899" s="164"/>
      <c r="J899" s="164">
        <f>'ведом. 2025-2027'!AF499</f>
        <v>53573.599999999999</v>
      </c>
      <c r="K899" s="164"/>
      <c r="L899" s="154"/>
      <c r="N899" s="154"/>
      <c r="O899" s="154"/>
    </row>
    <row r="900" spans="1:15" s="138" customFormat="1" ht="17.25" thickBot="1" x14ac:dyDescent="0.3">
      <c r="A900" s="390" t="s">
        <v>56</v>
      </c>
      <c r="B900" s="190"/>
      <c r="C900" s="316"/>
      <c r="D900" s="323"/>
      <c r="E900" s="345"/>
      <c r="F900" s="307">
        <f t="shared" ref="F900:K900" si="258">F892+F870+F814+F750+F568+F373+F300+F230+F215+F11+F550+F806</f>
        <v>5409112.3000000007</v>
      </c>
      <c r="G900" s="307">
        <f t="shared" si="258"/>
        <v>2828854.6</v>
      </c>
      <c r="H900" s="307">
        <f t="shared" si="258"/>
        <v>3284433.0999999996</v>
      </c>
      <c r="I900" s="307">
        <f t="shared" si="258"/>
        <v>1420598.2</v>
      </c>
      <c r="J900" s="307">
        <f t="shared" si="258"/>
        <v>3189048.2</v>
      </c>
      <c r="K900" s="307">
        <f t="shared" si="258"/>
        <v>1312804.1000000001</v>
      </c>
      <c r="L900" s="154"/>
      <c r="N900" s="154"/>
      <c r="O900" s="154"/>
    </row>
    <row r="901" spans="1:15" x14ac:dyDescent="0.25">
      <c r="K901" s="146"/>
      <c r="O901" s="146"/>
    </row>
    <row r="902" spans="1:15" x14ac:dyDescent="0.25">
      <c r="J902" s="146"/>
      <c r="O902" s="146"/>
    </row>
    <row r="903" spans="1:15" x14ac:dyDescent="0.25">
      <c r="A903" s="170"/>
      <c r="B903" s="131"/>
      <c r="C903" s="131"/>
      <c r="D903" s="132"/>
      <c r="E903" s="131"/>
      <c r="G903" s="24"/>
      <c r="I903" s="24"/>
      <c r="J903" s="24"/>
      <c r="K903" s="24"/>
    </row>
    <row r="904" spans="1:15" x14ac:dyDescent="0.25">
      <c r="I904" s="24"/>
      <c r="J904" s="24"/>
    </row>
    <row r="905" spans="1:15" ht="12.75" x14ac:dyDescent="0.2">
      <c r="A905" s="129"/>
      <c r="B905" s="129"/>
      <c r="C905" s="129"/>
      <c r="D905" s="129"/>
      <c r="E905" s="129"/>
      <c r="F905" s="129"/>
      <c r="G905" s="129"/>
      <c r="H905" s="129"/>
      <c r="I905" s="129"/>
      <c r="J905" s="146"/>
    </row>
    <row r="906" spans="1:15" x14ac:dyDescent="0.25">
      <c r="J906" s="447"/>
    </row>
    <row r="907" spans="1:15" ht="12.75" x14ac:dyDescent="0.2">
      <c r="A907" s="129"/>
      <c r="B907" s="129"/>
      <c r="C907" s="129"/>
      <c r="D907" s="129"/>
      <c r="E907" s="129"/>
      <c r="F907" s="129"/>
      <c r="G907" s="129"/>
      <c r="H907" s="129"/>
      <c r="I907" s="129"/>
      <c r="J907" s="146"/>
    </row>
  </sheetData>
  <mergeCells count="4">
    <mergeCell ref="A7:K7"/>
    <mergeCell ref="G3:K3"/>
    <mergeCell ref="I1:K1"/>
    <mergeCell ref="I2:K2"/>
  </mergeCells>
  <phoneticPr fontId="29" type="noConversion"/>
  <pageMargins left="0.7" right="0.7" top="0.75" bottom="0.75" header="0.3" footer="0.3"/>
  <pageSetup paperSize="9" scale="39" orientation="portrait" verticalDpi="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2" t="s">
        <v>593</v>
      </c>
      <c r="E1" s="719"/>
      <c r="F1" s="719"/>
    </row>
    <row r="2" spans="1:38" s="519" customFormat="1" ht="162.75" customHeight="1" x14ac:dyDescent="0.25">
      <c r="A2" s="133"/>
      <c r="B2" s="168"/>
      <c r="C2" s="28"/>
      <c r="D2" s="723" t="s">
        <v>829</v>
      </c>
      <c r="E2" s="723"/>
      <c r="F2" s="723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2" t="s">
        <v>827</v>
      </c>
      <c r="E4" s="719"/>
      <c r="F4" s="719"/>
    </row>
    <row r="5" spans="1:38" s="519" customFormat="1" ht="111" customHeight="1" x14ac:dyDescent="0.2">
      <c r="A5" s="133"/>
      <c r="B5" s="579"/>
      <c r="C5" s="680"/>
      <c r="D5" s="723" t="s">
        <v>828</v>
      </c>
      <c r="E5" s="724"/>
      <c r="F5" s="724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5" t="s">
        <v>787</v>
      </c>
      <c r="B8" s="725"/>
      <c r="C8" s="725"/>
      <c r="D8" s="726"/>
      <c r="E8" s="726"/>
      <c r="F8" s="727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2025-2027'!F813</f>
        <v>650</v>
      </c>
      <c r="E18" s="586">
        <f>'Функц. 2025-2027'!H813</f>
        <v>0</v>
      </c>
      <c r="F18" s="586">
        <f>'Функц. 2025-2027'!J813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2025-2027'!F757</f>
        <v>30548.6</v>
      </c>
      <c r="E24" s="27">
        <f>'Функц. 2025-2027'!H757</f>
        <v>29355.8</v>
      </c>
      <c r="F24" s="27">
        <f>'Функц. 2025-2027'!J757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9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2025-2027'!F761</f>
        <v>3270</v>
      </c>
      <c r="E28" s="517">
        <f>'Функц. 2025-2027'!H761</f>
        <v>0</v>
      </c>
      <c r="F28" s="517">
        <f>'Функц. 2025-2027'!J761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2025-2027'!F766</f>
        <v>1000</v>
      </c>
      <c r="E33" s="27">
        <f>'Функц. 2025-2027'!H766</f>
        <v>1000</v>
      </c>
      <c r="F33" s="27">
        <f>'Функц. 2025-2027'!J766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2025-2027'!F769</f>
        <v>36893.599999999999</v>
      </c>
      <c r="E36" s="27">
        <f>'Функц. 2025-2027'!H769</f>
        <v>35800.5</v>
      </c>
      <c r="F36" s="27">
        <f>'Функц. 2025-2027'!J769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2025-2027'!F772</f>
        <v>374.70000000000005</v>
      </c>
      <c r="E39" s="27">
        <f>'Функц. 2025-2027'!H772</f>
        <v>382.7</v>
      </c>
      <c r="F39" s="27">
        <f>'Функц. 2025-2027'!J772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2025-2027'!F778</f>
        <v>10265</v>
      </c>
      <c r="E45" s="517">
        <f>'Функц. 2025-2027'!H778</f>
        <v>130</v>
      </c>
      <c r="F45" s="517">
        <f>'Функц. 2025-2027'!J778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2025-2027'!F780</f>
        <v>10285</v>
      </c>
      <c r="E47" s="27">
        <f>'Функц. 2025-2027'!H780</f>
        <v>0</v>
      </c>
      <c r="F47" s="27">
        <f>'Функц. 2025-2027'!J780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2025-2027'!F783</f>
        <v>535</v>
      </c>
      <c r="E50" s="27">
        <f>'Функц. 2025-2027'!H783</f>
        <v>0</v>
      </c>
      <c r="F50" s="27">
        <f>'Функц. 2025-2027'!J783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2025-2027'!A786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2025-2027'!A787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2025-2027'!A789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2025-2027'!A790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2025-2027'!F794</f>
        <v>6000</v>
      </c>
      <c r="E61" s="517">
        <f>'Функц. 2025-2027'!H794</f>
        <v>0</v>
      </c>
      <c r="F61" s="517">
        <f>'Функц. 2025-2027'!J794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2025-2027'!F798</f>
        <v>1440.5</v>
      </c>
      <c r="E65" s="27">
        <f>'Функц. 2025-2027'!H798</f>
        <v>345.5</v>
      </c>
      <c r="F65" s="27">
        <f>'Функц. 2025-2027'!J798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2025-2027'!F662</f>
        <v>72348.100000000006</v>
      </c>
      <c r="E70" s="27">
        <f>'Функц. 2025-2027'!H662</f>
        <v>43856</v>
      </c>
      <c r="F70" s="27">
        <f>'Функц. 2025-2027'!J662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2025-2027'!F666</f>
        <v>2499.8000000000002</v>
      </c>
      <c r="E74" s="517">
        <f>'Функц. 2025-2027'!H666</f>
        <v>0</v>
      </c>
      <c r="F74" s="517">
        <f>'Функц. 2025-2027'!J666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2025-2027'!F670</f>
        <v>6017.1</v>
      </c>
      <c r="E78" s="517">
        <f>'Функц. 2025-2027'!H670</f>
        <v>0</v>
      </c>
      <c r="F78" s="517">
        <f>'Функц. 2025-2027'!J670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2025-2027'!F599</f>
        <v>30653.9</v>
      </c>
      <c r="E84" s="27">
        <f>'Функц. 2025-2027'!H599</f>
        <v>21201.200000000001</v>
      </c>
      <c r="F84" s="27">
        <f>'Функц. 2025-2027'!J599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2025-2027'!F576</f>
        <v>184081.8</v>
      </c>
      <c r="E88" s="27">
        <f>'Функц. 2025-2027'!H576</f>
        <v>188071.3</v>
      </c>
      <c r="F88" s="27">
        <f>'Функц. 2025-2027'!J576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2025-2027'!F579</f>
        <v>19901</v>
      </c>
      <c r="E91" s="517">
        <f>'Функц. 2025-2027'!H579</f>
        <v>0</v>
      </c>
      <c r="F91" s="517">
        <f>'Функц. 2025-2027'!J579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2025-2027'!F603</f>
        <v>117951.70000000001</v>
      </c>
      <c r="E95" s="27">
        <f>'Функц. 2025-2027'!H603</f>
        <v>101185.9</v>
      </c>
      <c r="F95" s="27">
        <f>'Функц. 2025-2027'!J603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2025-2027'!F606</f>
        <v>124655.7</v>
      </c>
      <c r="E98" s="517">
        <f>'Функц. 2025-2027'!H606</f>
        <v>0</v>
      </c>
      <c r="F98" s="517">
        <f>'Функц. 2025-2027'!J606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2025-2027'!F608</f>
        <v>14589</v>
      </c>
      <c r="E100" s="27">
        <f>'Функц. 2025-2027'!H608</f>
        <v>0</v>
      </c>
      <c r="F100" s="27">
        <f>'Функц. 2025-2027'!J608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2025-2027'!F611+'Функц. 2025-2027'!F676+'Функц. 2025-2027'!F582</f>
        <v>734136</v>
      </c>
      <c r="E103" s="27">
        <f>'Функц. 2025-2027'!H582+'Функц. 2025-2027'!H611+'Функц. 2025-2027'!H676</f>
        <v>734136</v>
      </c>
      <c r="F103" s="27">
        <f>'Функц. 2025-2027'!J676+'Функц. 2025-2027'!J582+'Функц. 2025-2027'!J611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2025-2027'!F839</f>
        <v>536.1</v>
      </c>
      <c r="E106" s="517">
        <f>'Функц. 2025-2027'!H839</f>
        <v>826</v>
      </c>
      <c r="F106" s="517">
        <f>'Функц. 2025-2027'!J839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2025-2027'!F841</f>
        <v>139</v>
      </c>
      <c r="E108" s="27">
        <f>'Функц. 2025-2027'!H841</f>
        <v>139</v>
      </c>
      <c r="F108" s="27">
        <f>'Функц. 2025-2027'!J841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2025-2027'!F843</f>
        <v>13941</v>
      </c>
      <c r="E110" s="27">
        <f>'Функц. 2025-2027'!H843</f>
        <v>13941</v>
      </c>
      <c r="F110" s="27">
        <f>'Функц. 2025-2027'!J843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2025-2027'!F845</f>
        <v>289.89999999999998</v>
      </c>
      <c r="E112" s="27">
        <f>'Функц. 2025-2027'!H845</f>
        <v>0</v>
      </c>
      <c r="F112" s="27">
        <f>'Функц. 2025-2027'!J845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2025-2027'!F614+'Функц. 2025-2027'!F585</f>
        <v>1908</v>
      </c>
      <c r="E115" s="433">
        <f>'Функц. 2025-2027'!H614+'Функц. 2025-2027'!H585</f>
        <v>1908</v>
      </c>
      <c r="F115" s="27">
        <f>'Функц. 2025-2027'!J614+'Функц. 2025-2027'!J585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2025-2027'!F617</f>
        <v>1910</v>
      </c>
      <c r="E118" s="517">
        <f>'Функц. 2025-2027'!I617</f>
        <v>0</v>
      </c>
      <c r="F118" s="517">
        <f>'Функц. 2025-2027'!J617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2025-2027'!F588+'Функц. 2025-2027'!F620</f>
        <v>51247</v>
      </c>
      <c r="E121" s="517">
        <f>'Функц. 2025-2027'!H588+'Функц. 2025-2027'!H620</f>
        <v>51247</v>
      </c>
      <c r="F121" s="517">
        <f>'Функц. 2025-2027'!J588+'Функц. 2025-2027'!J620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2025-2027'!F624</f>
        <v>18</v>
      </c>
      <c r="E125" s="27">
        <f>'Функц. 2025-2027'!H624</f>
        <v>18</v>
      </c>
      <c r="F125" s="27">
        <f>'Функц. 2025-2027'!J624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2025-2027'!F627</f>
        <v>39953.799999999996</v>
      </c>
      <c r="E128" s="27">
        <f>'Функц. 2025-2027'!H627</f>
        <v>39547.4</v>
      </c>
      <c r="F128" s="27">
        <f>'Функц. 2025-2027'!J627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2025-2027'!F592</f>
        <v>2163</v>
      </c>
      <c r="E131" s="517">
        <f>'Функц. 2025-2027'!H592</f>
        <v>0</v>
      </c>
      <c r="F131" s="517">
        <f>'Функц. 2025-2027'!J592</f>
        <v>0</v>
      </c>
      <c r="G131" s="520"/>
    </row>
    <row r="132" spans="1:7" s="519" customFormat="1" ht="31.5" x14ac:dyDescent="0.25">
      <c r="A132" s="451" t="s">
        <v>836</v>
      </c>
      <c r="B132" s="541" t="s">
        <v>837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837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837</v>
      </c>
      <c r="C134" s="454">
        <v>240</v>
      </c>
      <c r="D134" s="517">
        <f>'Функц. 2025-2027'!F630</f>
        <v>6690.5</v>
      </c>
      <c r="E134" s="517">
        <f>'Функц. 2025-2027'!H630</f>
        <v>11903.6</v>
      </c>
      <c r="F134" s="517">
        <f>'Функц. 2025-2027'!J630</f>
        <v>0</v>
      </c>
      <c r="G134" s="520"/>
    </row>
    <row r="135" spans="1:7" s="519" customFormat="1" x14ac:dyDescent="0.25">
      <c r="A135" s="451" t="s">
        <v>841</v>
      </c>
      <c r="B135" s="542" t="s">
        <v>843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842</v>
      </c>
      <c r="B136" s="542" t="s">
        <v>844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844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844</v>
      </c>
      <c r="C138" s="482">
        <v>610</v>
      </c>
      <c r="D138" s="517">
        <f>'Функц. 2025-2027'!F634</f>
        <v>4673.3</v>
      </c>
      <c r="E138" s="517">
        <f>'Функц. 2025-2027'!H634</f>
        <v>0</v>
      </c>
      <c r="F138" s="517">
        <f>'Функц. 2025-2027'!J634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2025-2027'!F638</f>
        <v>1865.9</v>
      </c>
      <c r="E142" s="27">
        <f>'Функц. 2025-2027'!H638</f>
        <v>1865.9</v>
      </c>
      <c r="F142" s="27">
        <f>'Функц. 2025-2027'!J638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2025-2027'!F641</f>
        <v>3372</v>
      </c>
      <c r="E145" s="27">
        <f>'Функц. 2025-2027'!H641</f>
        <v>3372</v>
      </c>
      <c r="F145" s="27">
        <f>'Функц. 2025-2027'!J641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2025-2027'!F645</f>
        <v>2483.4</v>
      </c>
      <c r="E149" s="517">
        <f>'Функц. 2025-2027'!H645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2025-2027'!F649</f>
        <v>312.5</v>
      </c>
      <c r="E153" s="517">
        <f>'Функц. 2025-2027'!H649</f>
        <v>312.5</v>
      </c>
      <c r="F153" s="517">
        <f>'Функц. 2025-2027'!J649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2025-2027'!F652</f>
        <v>1681</v>
      </c>
      <c r="E156" s="517">
        <f>'Функц. 2025-2027'!H652</f>
        <v>1706</v>
      </c>
      <c r="F156" s="517">
        <f>'Функц. 2025-2027'!J652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2025-2027'!F655</f>
        <v>38123</v>
      </c>
      <c r="E159" s="517">
        <f>'Функц. 2025-2027'!H655</f>
        <v>38123</v>
      </c>
      <c r="F159" s="517">
        <f>'Функц. 2025-2027'!J655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2025-2027'!H682</f>
        <v>38974.5</v>
      </c>
      <c r="F165" s="27">
        <f>'Функц. 2025-2027'!J682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2025-2027'!F686</f>
        <v>30689.8</v>
      </c>
      <c r="E169" s="27">
        <f>'Функц. 2025-2027'!H686</f>
        <v>28747.1</v>
      </c>
      <c r="F169" s="27">
        <f>'Функц. 2025-2027'!J686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2025-2027'!F687</f>
        <v>2697</v>
      </c>
      <c r="E170" s="27">
        <f>'Функц. 2025-2027'!H687</f>
        <v>2705.8999999999996</v>
      </c>
      <c r="F170" s="27">
        <f>'Функц. 2025-2027'!J687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2025-2027'!F688</f>
        <v>628.70000000000005</v>
      </c>
      <c r="E171" s="27">
        <f>'Функц. 2025-2027'!H688</f>
        <v>628.70000000000005</v>
      </c>
      <c r="F171" s="27">
        <f>'Функц. 2025-2027'!J688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2025-2027'!F720</f>
        <v>1485.2</v>
      </c>
      <c r="E177" s="27">
        <f>'Функц. 2025-2027'!H720</f>
        <v>1485.2</v>
      </c>
      <c r="F177" s="27">
        <f>'Функц. 2025-2027'!J720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2025-2027'!F723</f>
        <v>11514.6</v>
      </c>
      <c r="E180" s="27">
        <f>'Функц. 2025-2027'!H723</f>
        <v>10616.6</v>
      </c>
      <c r="F180" s="27">
        <f>'Функц. 2025-2027'!J723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2025-2027'!F726</f>
        <v>13465.4</v>
      </c>
      <c r="E183" s="27">
        <f>'Функц. 2025-2027'!H726</f>
        <v>13465.4</v>
      </c>
      <c r="F183" s="27">
        <f>'Функц. 2025-2027'!J726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2025-2027'!F729</f>
        <v>187.9</v>
      </c>
      <c r="E186" s="27">
        <f>'Функц. 2025-2027'!H729</f>
        <v>187.9</v>
      </c>
      <c r="F186" s="27">
        <f>'Функц. 2025-2027'!J729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2025-2027'!F821</f>
        <v>9007</v>
      </c>
      <c r="E192" s="27">
        <f>'Функц. 2025-2027'!H821</f>
        <v>9007</v>
      </c>
      <c r="F192" s="27">
        <f>'Функц. 2025-2027'!J821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2025-2027'!F736</f>
        <v>2695.8</v>
      </c>
      <c r="E198" s="27">
        <f>'Функц. 2025-2027'!H736</f>
        <v>2820</v>
      </c>
      <c r="F198" s="27">
        <f>'Функц. 2025-2027'!J736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2025-2027'!F738</f>
        <v>260</v>
      </c>
      <c r="E200" s="27">
        <f>'Функц. 2025-2027'!H738</f>
        <v>220</v>
      </c>
      <c r="F200" s="27">
        <f>'Функц. 2025-2027'!J738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2025-2027'!F740</f>
        <v>2060.1999999999998</v>
      </c>
      <c r="E202" s="27">
        <f>'Функц. 2025-2027'!H740</f>
        <v>2144</v>
      </c>
      <c r="F202" s="27">
        <f>'Функц. 2025-2027'!J740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2025-2027'!F743</f>
        <v>1950</v>
      </c>
      <c r="E205" s="27">
        <f>'Функц. 2025-2027'!H743</f>
        <v>2070</v>
      </c>
      <c r="F205" s="27">
        <f>'Функц. 2025-2027'!J743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2025-2027'!H49</f>
        <v>4659.6000000000004</v>
      </c>
      <c r="F209" s="27">
        <f>'Функц. 2025-2027'!J49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2025-2027'!F49</f>
        <v>4651.3999999999996</v>
      </c>
      <c r="E210" s="27">
        <f>'Функц. 2025-2027'!H49</f>
        <v>4659.6000000000004</v>
      </c>
      <c r="F210" s="27">
        <f>'Функц. 2025-2027'!J49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2025-2027'!F51</f>
        <v>526.6</v>
      </c>
      <c r="E212" s="27">
        <f>'Функц. 2025-2027'!H51</f>
        <v>546.4</v>
      </c>
      <c r="F212" s="27">
        <f>'Функц. 2025-2027'!J51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2025-2027'!F866</f>
        <v>70</v>
      </c>
      <c r="E217" s="27">
        <f>'Функц. 2025-2027'!H866</f>
        <v>70</v>
      </c>
      <c r="F217" s="27">
        <f>'Функц. 2025-2027'!J866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2025-2027'!F869</f>
        <v>70</v>
      </c>
      <c r="E220" s="27">
        <f>'Функц. 2025-2027'!H869</f>
        <v>70</v>
      </c>
      <c r="F220" s="27">
        <f>'Функц. 2025-2027'!J869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2025-2027'!F56</f>
        <v>70</v>
      </c>
      <c r="E225" s="27">
        <f>'Функц. 2025-2027'!H56</f>
        <v>0</v>
      </c>
      <c r="F225" s="27">
        <f>'Функц. 2025-2027'!J56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2025-2027'!F877</f>
        <v>4544.5</v>
      </c>
      <c r="E231" s="27">
        <f>'Функц. 2025-2027'!H877</f>
        <v>2857.9</v>
      </c>
      <c r="F231" s="27">
        <f>'Функц. 2025-2027'!J877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2025-2027'!F879</f>
        <v>450</v>
      </c>
      <c r="E233" s="517">
        <f>'Функц. 2025-2027'!H879</f>
        <v>450</v>
      </c>
      <c r="F233" s="517">
        <f>'Функц. 2025-2027'!J879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2025-2027'!F880</f>
        <v>325</v>
      </c>
      <c r="E234" s="517">
        <f>'Функц. 2025-2027'!H880</f>
        <v>325</v>
      </c>
      <c r="F234" s="517">
        <f>'Функц. 2025-2027'!J880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2025-2027'!F884</f>
        <v>5405</v>
      </c>
      <c r="E238" s="517">
        <f>'Функц. 2025-2027'!H884</f>
        <v>0</v>
      </c>
      <c r="F238" s="517">
        <f>'Функц. 2025-2027'!J884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2025-2027'!F891</f>
        <v>125666.1</v>
      </c>
      <c r="E243" s="27">
        <f>'Функц. 2025-2027'!H891</f>
        <v>120743</v>
      </c>
      <c r="F243" s="27">
        <f>'Функц. 2025-2027'!J891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2025-2027'!F307</f>
        <v>307</v>
      </c>
      <c r="E249" s="517">
        <f>'Функц. 2025-2027'!H307</f>
        <v>0</v>
      </c>
      <c r="F249" s="517">
        <f>'Функц. 2025-2027'!J307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2025-2027'!F309</f>
        <v>612</v>
      </c>
      <c r="E251" s="27">
        <f>'Функц. 2025-2027'!H309</f>
        <v>919</v>
      </c>
      <c r="F251" s="27">
        <f>'Функц. 2025-2027'!J309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2025-2027'!F567</f>
        <v>134</v>
      </c>
      <c r="E257" s="517">
        <f>'Функц. 2025-2027'!H567</f>
        <v>134</v>
      </c>
      <c r="F257" s="517">
        <f>'Функц. 2025-2027'!J567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2025-2027'!F290</f>
        <v>864.8</v>
      </c>
      <c r="E263" s="27">
        <f>'Функц. 2025-2027'!H290</f>
        <v>64.8</v>
      </c>
      <c r="F263" s="27">
        <f>'Функц. 2025-2027'!J290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2025-2027'!F695</f>
        <v>295.2</v>
      </c>
      <c r="E267" s="27">
        <f>'Функц. 2025-2027'!H695</f>
        <v>295.2</v>
      </c>
      <c r="F267" s="27">
        <f>'Функц. 2025-2027'!J695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2025-2027'!F294</f>
        <v>18479</v>
      </c>
      <c r="E271" s="27">
        <f>'Функц. 2025-2027'!H294</f>
        <v>12054</v>
      </c>
      <c r="F271" s="27">
        <f>'Функц. 2025-2027'!J294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2025-2027'!F369</f>
        <v>607.70000000000005</v>
      </c>
      <c r="E275" s="27">
        <f>'Функц. 2025-2027'!H369</f>
        <v>0</v>
      </c>
      <c r="F275" s="27">
        <f>'Функц. 2025-2027'!J369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2025-2027'!F447</f>
        <v>15638.8</v>
      </c>
      <c r="E278" s="27">
        <f>'Функц. 2025-2027'!H447</f>
        <v>0</v>
      </c>
      <c r="F278" s="27">
        <f>'Функц. 2025-2027'!J447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2025-2027'!F450</f>
        <v>6478.7</v>
      </c>
      <c r="E281" s="27">
        <f>'Функц. 2025-2027'!H450</f>
        <v>3841.6</v>
      </c>
      <c r="F281" s="27">
        <f>'Функц. 2025-2027'!J450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2025-2027'!F452</f>
        <v>915.3</v>
      </c>
      <c r="E283" s="31">
        <f>'Функц. 2025-2027'!H452</f>
        <v>899.4</v>
      </c>
      <c r="F283" s="31">
        <f>'Функц. 2025-2027'!J452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2025-2027'!F454</f>
        <v>1.5</v>
      </c>
      <c r="E285" s="31">
        <f>'Функц. 2025-2027'!H454</f>
        <v>0</v>
      </c>
      <c r="F285" s="31">
        <f>'Функц. 2025-2027'!J454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2025-2027'!F372</f>
        <v>377</v>
      </c>
      <c r="E288" s="31">
        <f>'Функц. 2025-2027'!H372</f>
        <v>377</v>
      </c>
      <c r="F288" s="31">
        <f>'Функц. 2025-2027'!J372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2025-2027'!F252</f>
        <v>340</v>
      </c>
      <c r="E293" s="27">
        <f>'Функц. 2025-2027'!H252</f>
        <v>340</v>
      </c>
      <c r="F293" s="27">
        <f>'Функц. 2025-2027'!J252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2025-2027'!F256</f>
        <v>127</v>
      </c>
      <c r="E297" s="27">
        <f>'Функц. 2025-2027'!H256</f>
        <v>227</v>
      </c>
      <c r="F297" s="27">
        <f>'Функц. 2025-2027'!J256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2025-2027'!F237</f>
        <v>728.4</v>
      </c>
      <c r="E302" s="27">
        <f>'Функц. 2025-2027'!H237</f>
        <v>727</v>
      </c>
      <c r="F302" s="27">
        <f>'Функц. 2025-2027'!J237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2025-2027'!F241</f>
        <v>100</v>
      </c>
      <c r="E306" s="517">
        <f>'Функц. 2025-2027'!H241</f>
        <v>0</v>
      </c>
      <c r="F306" s="517">
        <f>'Функц. 2025-2027'!J241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2025-2027'!F245</f>
        <v>450</v>
      </c>
      <c r="E310" s="27">
        <f>'Функц. 2025-2027'!H245</f>
        <v>450</v>
      </c>
      <c r="F310" s="27">
        <f>'Функц. 2025-2027'!J245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2025-2027'!F261</f>
        <v>359.5</v>
      </c>
      <c r="E315" s="27">
        <f>'Функц. 2025-2027'!H261</f>
        <v>355.5</v>
      </c>
      <c r="F315" s="27">
        <f>'Функц. 2025-2027'!J261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2025-2027'!F263</f>
        <v>338.5</v>
      </c>
      <c r="E317" s="517">
        <f>'Функц. 2025-2027'!H263</f>
        <v>338.5</v>
      </c>
      <c r="F317" s="517">
        <f>'Функц. 2025-2027'!J263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2025-2027'!F268</f>
        <v>100</v>
      </c>
      <c r="E322" s="517">
        <f>'Функц. 2025-2027'!H268</f>
        <v>0</v>
      </c>
      <c r="F322" s="517">
        <f>'Функц. 2025-2027'!J268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2025-2027'!F270</f>
        <v>770</v>
      </c>
      <c r="E324" s="27">
        <f>'Функц. 2025-2027'!H270</f>
        <v>770</v>
      </c>
      <c r="F324" s="27">
        <f>'Функц. 2025-2027'!J270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2025-2027'!F275</f>
        <v>25165.599999999999</v>
      </c>
      <c r="E329" s="27">
        <f>'Функц. 2025-2027'!H275</f>
        <v>7883.8</v>
      </c>
      <c r="F329" s="27">
        <f>'Функц. 2025-2027'!J275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2025-2027'!F277</f>
        <v>2066.1999999999998</v>
      </c>
      <c r="E331" s="27">
        <f>'Функц. 2025-2027'!H277</f>
        <v>1766.2</v>
      </c>
      <c r="F331" s="27">
        <f>'Функц. 2025-2027'!J277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834</v>
      </c>
      <c r="B335" s="542" t="s">
        <v>835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835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835</v>
      </c>
      <c r="C337" s="454">
        <v>320</v>
      </c>
      <c r="D337" s="517">
        <f>'Функц. 2025-2027'!F851</f>
        <v>561.29999999999995</v>
      </c>
      <c r="E337" s="517">
        <f>'Функц. 2025-2027'!H851</f>
        <v>0</v>
      </c>
      <c r="F337" s="517">
        <f>'Функц. 2025-2027'!J851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2025-2027'!F854</f>
        <v>15718</v>
      </c>
      <c r="E340" s="27">
        <f>'Функц. 2025-2027'!H854</f>
        <v>29730.400000000001</v>
      </c>
      <c r="F340" s="27">
        <f>'Функц. 2025-2027'!J854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2025-2027'!F859</f>
        <v>14681</v>
      </c>
      <c r="E345" s="27">
        <f>'Функц. 2025-2027'!H859</f>
        <v>0</v>
      </c>
      <c r="F345" s="27">
        <f>'Функц. 2025-2027'!J859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2025-2027'!F828</f>
        <v>0</v>
      </c>
      <c r="E350" s="517">
        <f>'Функц. 2025-2027'!H828</f>
        <v>2990</v>
      </c>
      <c r="F350" s="517">
        <f>'Функц. 2025-2027'!J828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2025-2027'!F557</f>
        <v>10</v>
      </c>
      <c r="E356" s="517">
        <f>'Функц. 2025-2027'!H557</f>
        <v>0</v>
      </c>
      <c r="F356" s="517">
        <f>'Функц. 2025-2027'!J557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2025-2027'!F560</f>
        <v>824960</v>
      </c>
      <c r="E359" s="27">
        <f>'Функц. 2025-2027'!H560</f>
        <v>0</v>
      </c>
      <c r="F359" s="27">
        <f>'Функц. 2025-2027'!J560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2025-2027'!F400</f>
        <v>115439.79999999999</v>
      </c>
      <c r="E365" s="27">
        <f>'Функц. 2025-2027'!H400</f>
        <v>0</v>
      </c>
      <c r="F365" s="27">
        <f>'Функц. 2025-2027'!J400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2025-2027'!F404</f>
        <v>0</v>
      </c>
      <c r="E369" s="517">
        <f>'Функц. 2025-2027'!H404</f>
        <v>51481.299999999996</v>
      </c>
      <c r="F369" s="517">
        <f>'Функц. 2025-2027'!J404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2025-2027'!F407</f>
        <v>0</v>
      </c>
      <c r="E372" s="517">
        <f>'Функц. 2025-2027'!H407</f>
        <v>120620.29999999999</v>
      </c>
      <c r="F372" s="517">
        <f>'Функц. 2025-2027'!J407</f>
        <v>120620.29999999999</v>
      </c>
      <c r="G372" s="520"/>
    </row>
    <row r="373" spans="1:7" s="513" customFormat="1" ht="47.25" x14ac:dyDescent="0.25">
      <c r="A373" s="451" t="s">
        <v>838</v>
      </c>
      <c r="B373" s="555" t="s">
        <v>839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839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839</v>
      </c>
      <c r="C375" s="473" t="s">
        <v>155</v>
      </c>
      <c r="D375" s="517">
        <f>'Функц. 2025-2027'!F410</f>
        <v>621.20000000000005</v>
      </c>
      <c r="E375" s="517">
        <f>'Функц. 2025-2027'!H410</f>
        <v>123611.8</v>
      </c>
      <c r="F375" s="517">
        <f>'Функц. 2025-2027'!J410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2025-2027'!F413</f>
        <v>305271.90000000002</v>
      </c>
      <c r="E378" s="27">
        <f>'Функц. 2025-2027'!H413</f>
        <v>220840.9</v>
      </c>
      <c r="F378" s="27">
        <f>'Функц. 2025-2027'!J413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2025-2027'!F417</f>
        <v>2400</v>
      </c>
      <c r="E382" s="517">
        <f>'Функц. 2025-2027'!H417</f>
        <v>0</v>
      </c>
      <c r="F382" s="517">
        <f>'Функц. 2025-2027'!J417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2025-2027'!F420</f>
        <v>485324.80000000005</v>
      </c>
      <c r="E385" s="27">
        <f>'Функц. 2025-2027'!H420</f>
        <v>62987.199999999997</v>
      </c>
      <c r="F385" s="27">
        <f>'Функц. 2025-2027'!J420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845</v>
      </c>
      <c r="B388" s="542" t="s">
        <v>846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846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846</v>
      </c>
      <c r="C390" s="473" t="s">
        <v>65</v>
      </c>
      <c r="D390" s="517">
        <f>'Функц. 2025-2027'!F425</f>
        <v>5500</v>
      </c>
      <c r="E390" s="517">
        <f>'Функц. 2025-2027'!H425</f>
        <v>0</v>
      </c>
      <c r="F390" s="517">
        <f>'Функц. 2025-2027'!J425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2025-2027'!F428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2025-2027'!F132</f>
        <v>15380.9</v>
      </c>
      <c r="E399" s="27">
        <f>'Функц. 2025-2027'!H132</f>
        <v>700</v>
      </c>
      <c r="F399" s="27">
        <f>'Функц. 2025-2027'!J132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2025-2027'!F134</f>
        <v>2233.2999999999997</v>
      </c>
      <c r="E401" s="27">
        <f>'Функц. 2025-2027'!H134</f>
        <v>2279.1999999999998</v>
      </c>
      <c r="F401" s="27">
        <f>'Функц. 2025-2027'!J134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2025-2027'!F136</f>
        <v>11547.9</v>
      </c>
      <c r="E403" s="27">
        <f>'Функц. 2025-2027'!H136</f>
        <v>11547.9</v>
      </c>
      <c r="F403" s="27">
        <f>'Функц. 2025-2027'!J136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2025-2027'!F138</f>
        <v>579.9</v>
      </c>
      <c r="E405" s="517">
        <f>'Функц. 2025-2027'!H138</f>
        <v>0</v>
      </c>
      <c r="F405" s="517">
        <f>'Функц. 2025-2027'!J138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2025-2027'!F380</f>
        <v>22100</v>
      </c>
      <c r="E408" s="27">
        <f>'Функц. 2025-2027'!H380</f>
        <v>8300</v>
      </c>
      <c r="F408" s="27">
        <f>'Функц. 2025-2027'!J380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2025-2027'!F142</f>
        <v>1539.9</v>
      </c>
      <c r="E412" s="27">
        <f>'Функц. 2025-2027'!H142</f>
        <v>1627.3000000000002</v>
      </c>
      <c r="F412" s="27">
        <f>'Функц. 2025-2027'!J142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2025-2027'!F144</f>
        <v>103.10000000000001</v>
      </c>
      <c r="E414" s="27">
        <f>'Функц. 2025-2027'!H144</f>
        <v>15.7</v>
      </c>
      <c r="F414" s="27">
        <f>'Функц. 2025-2027'!J144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2025-2027'!F149</f>
        <v>3600.8</v>
      </c>
      <c r="E419" s="27">
        <f>'Функц. 2025-2027'!H149</f>
        <v>1785.8</v>
      </c>
      <c r="F419" s="27">
        <f>'Функц. 2025-2027'!J149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2025-2027'!F152</f>
        <v>8234.4</v>
      </c>
      <c r="E422" s="27">
        <f>'Функц. 2025-2027'!H152</f>
        <v>8211.2999999999993</v>
      </c>
      <c r="F422" s="27">
        <f>'Функц. 2025-2027'!J152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2025-2027'!F155</f>
        <v>15679.1</v>
      </c>
      <c r="E425" s="27">
        <f>'Функц. 2025-2027'!H155</f>
        <v>15520.5</v>
      </c>
      <c r="F425" s="27">
        <f>'Функц. 2025-2027'!J155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2025-2027'!F899</f>
        <v>4534.5</v>
      </c>
      <c r="E430" s="27">
        <f>'Функц. 2025-2027'!H899</f>
        <v>40146.5</v>
      </c>
      <c r="F430" s="27">
        <f>'Функц. 2025-2027'!J899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2025-2027'!F18</f>
        <v>9374.2999999999993</v>
      </c>
      <c r="E435" s="27">
        <f>'Функц. 2025-2027'!H18</f>
        <v>3451.3</v>
      </c>
      <c r="F435" s="27">
        <f>'Функц. 2025-2027'!J18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2025-2027'!F63</f>
        <v>50</v>
      </c>
      <c r="E439" s="27">
        <f>'Функц. 2025-2027'!H63</f>
        <v>50</v>
      </c>
      <c r="F439" s="27">
        <f>'Функц. 2025-2027'!J63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2025-2027'!F65</f>
        <v>11192.199999999999</v>
      </c>
      <c r="E441" s="27">
        <f>'Функц. 2025-2027'!H65</f>
        <v>9437.2999999999993</v>
      </c>
      <c r="F441" s="27">
        <f>'Функц. 2025-2027'!J65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2025-2027'!F67</f>
        <v>0.1</v>
      </c>
      <c r="E443" s="517">
        <f>'Функц. 2025-2027'!H67</f>
        <v>0</v>
      </c>
      <c r="F443" s="517">
        <f>'Функц. 2025-2027'!J67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2025-2027'!F70</f>
        <v>28421.4</v>
      </c>
      <c r="E446" s="27">
        <f>'Функц. 2025-2027'!H70</f>
        <v>28421.4</v>
      </c>
      <c r="F446" s="27">
        <f>'Функц. 2025-2027'!J70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2025-2027'!F73</f>
        <v>72547</v>
      </c>
      <c r="E449" s="27">
        <f>'Функц. 2025-2027'!H73</f>
        <v>54374.3</v>
      </c>
      <c r="F449" s="27">
        <f>'Функц. 2025-2027'!J73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2025-2027'!F91</f>
        <v>3669.3</v>
      </c>
      <c r="E453" s="27">
        <f>'Функц. 2025-2027'!H91</f>
        <v>3657.8</v>
      </c>
      <c r="F453" s="27">
        <f>'Функц. 2025-2027'!J91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2025-2027'!F94</f>
        <v>15536.1</v>
      </c>
      <c r="E456" s="27">
        <f>'Функц. 2025-2027'!H94</f>
        <v>15536.1</v>
      </c>
      <c r="F456" s="27">
        <f>'Функц. 2025-2027'!J94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2025-2027'!F97</f>
        <v>12620</v>
      </c>
      <c r="E459" s="27">
        <f>'Функц. 2025-2027'!H97</f>
        <v>12571.7</v>
      </c>
      <c r="F459" s="27">
        <f>'Функц. 2025-2027'!J97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2025-2027'!F229</f>
        <v>650</v>
      </c>
      <c r="E462" s="27">
        <f>'Функц. 2025-2027'!H229</f>
        <v>74</v>
      </c>
      <c r="F462" s="27">
        <f>'Функц. 2025-2027'!J229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2025-2027'!F434</f>
        <v>30000</v>
      </c>
      <c r="E465" s="517">
        <f>'Функц. 2025-2027'!H434</f>
        <v>0</v>
      </c>
      <c r="F465" s="517">
        <f>'Функц. 2025-2027'!J433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2025-2027'!F160</f>
        <v>160</v>
      </c>
      <c r="E468" s="27">
        <f>'Функц. 2025-2027'!H160</f>
        <v>160</v>
      </c>
      <c r="F468" s="27">
        <f>'Функц. 2025-2027'!J160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2025-2027'!F163</f>
        <v>16527.099999999999</v>
      </c>
      <c r="E471" s="27">
        <f>'Функц. 2025-2027'!H163</f>
        <v>12901.7</v>
      </c>
      <c r="F471" s="27">
        <f>'Функц. 2025-2027'!J163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2025-2027'!F165</f>
        <v>911.19999999999993</v>
      </c>
      <c r="E473" s="27">
        <f>'Функц. 2025-2027'!H165</f>
        <v>911.3</v>
      </c>
      <c r="F473" s="27">
        <f>'Функц. 2025-2027'!J165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2025-2027'!F167</f>
        <v>0.1</v>
      </c>
      <c r="E475" s="517">
        <f>'Функц. 2025-2027'!H167</f>
        <v>0</v>
      </c>
      <c r="F475" s="517">
        <f>'Функц. 2025-2027'!J167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2025-2027'!F170</f>
        <v>13228.4</v>
      </c>
      <c r="E478" s="517">
        <f>'Функц. 2025-2027'!H170</f>
        <v>24918.400000000001</v>
      </c>
      <c r="F478" s="517">
        <f>'Функц. 2025-2027'!J170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2025-2027'!F172</f>
        <v>556.1</v>
      </c>
      <c r="E480" s="517">
        <f>'Функц. 2025-2027'!H172</f>
        <v>1471.8</v>
      </c>
      <c r="F480" s="517">
        <f>'Функц. 2025-2027'!J172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2025-2027'!F174</f>
        <v>12605.7</v>
      </c>
      <c r="E482" s="27">
        <f>'Функц. 2025-2027'!H174</f>
        <v>0</v>
      </c>
      <c r="F482" s="27">
        <f>'Функц. 2025-2027'!J174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2025-2027'!F178</f>
        <v>78583.899999999994</v>
      </c>
      <c r="E486" s="27">
        <f>'Функц. 2025-2027'!H178</f>
        <v>26937.7</v>
      </c>
      <c r="F486" s="27">
        <f>'Функц. 2025-2027'!J178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2025-2027'!F180</f>
        <v>741.9</v>
      </c>
      <c r="E488" s="32">
        <f>'Функц. 2025-2027'!H180</f>
        <v>741.9</v>
      </c>
      <c r="F488" s="32">
        <f>'Функц. 2025-2027'!J180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2025-2027'!F183</f>
        <v>18603.599999999999</v>
      </c>
      <c r="E491" s="27">
        <f>'Функц. 2025-2027'!H183</f>
        <v>8603.6</v>
      </c>
      <c r="F491" s="27">
        <f>'Функц. 2025-2027'!J183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2025-2027'!F185</f>
        <v>993.3</v>
      </c>
      <c r="E493" s="27">
        <f>'Функц. 2025-2027'!H185</f>
        <v>704</v>
      </c>
      <c r="F493" s="27">
        <f>'Функц. 2025-2027'!J185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2025-2027'!F187</f>
        <v>0.7</v>
      </c>
      <c r="E495" s="517">
        <f>'Функц. 2025-2027'!H187</f>
        <v>0</v>
      </c>
      <c r="F495" s="517">
        <f>'Функц. 2025-2027'!J187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2025-2027'!F317</f>
        <v>34482.9</v>
      </c>
      <c r="E498" s="27">
        <f>'Функц. 2025-2027'!H317</f>
        <v>30337.3</v>
      </c>
      <c r="F498" s="27">
        <f>'Функц. 2025-2027'!J317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2025-2027'!F77+'Функц. 2025-2027'!F101+'Функц. 2025-2027'!F527+'Функц. 2025-2027'!F191+'Функц. 2025-2027'!F25+'Функц. 2025-2027'!F283</f>
        <v>1019.3000000000001</v>
      </c>
      <c r="E502" s="27">
        <f>'Функц. 2025-2027'!H77+'Функц. 2025-2027'!H527+'Функц. 2025-2027'!H191+'Функц. 2025-2027'!H101+'Функц. 2025-2027'!H283</f>
        <v>830.09999999999991</v>
      </c>
      <c r="F502" s="27">
        <f>'Функц. 2025-2027'!J77+'Функц. 2025-2027'!J527+'Функц. 2025-2027'!J191+'Функц. 2025-2027'!J101+'Функц. 2025-2027'!J283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2025-2027'!F83</f>
        <v>9408.4</v>
      </c>
      <c r="E508" s="27">
        <f>'Функц. 2025-2027'!H83</f>
        <v>3000</v>
      </c>
      <c r="F508" s="27">
        <f>'Функц. 2025-2027'!J80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2025-2027'!F460</f>
        <v>1381</v>
      </c>
      <c r="E512" s="27">
        <f>'Функц. 2025-2027'!H460</f>
        <v>1365</v>
      </c>
      <c r="F512" s="27">
        <f>'Функц. 2025-2027'!J460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2025-2027'!F701</f>
        <v>679.99999999999989</v>
      </c>
      <c r="E517" s="27">
        <f>'Функц. 2025-2027'!H701</f>
        <v>450.00000000000006</v>
      </c>
      <c r="F517" s="27">
        <f>'Функц. 2025-2027'!J701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2025-2027'!F703</f>
        <v>650.6</v>
      </c>
      <c r="E519" s="517">
        <f>'Функц. 2025-2027'!H703</f>
        <v>162.19999999999999</v>
      </c>
      <c r="F519" s="517">
        <f>'Функц. 2025-2027'!J703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2025-2027'!F707</f>
        <v>1250.5</v>
      </c>
      <c r="E523" s="27">
        <f>'Функц. 2025-2027'!H707</f>
        <v>1250.5</v>
      </c>
      <c r="F523" s="27">
        <f>'Функц. 2025-2027'!J707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2025-2027'!F712</f>
        <v>150</v>
      </c>
      <c r="E528" s="517">
        <f>'Функц. 2025-2027'!H712</f>
        <v>0</v>
      </c>
      <c r="F528" s="517">
        <f>'Функц. 2025-2027'!J712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2025-2027'!F222</f>
        <v>4643.3999999999996</v>
      </c>
      <c r="E533" s="27">
        <f>'Функц. 2025-2027'!H222</f>
        <v>5021.3</v>
      </c>
      <c r="F533" s="27">
        <f>'Функц. 2025-2027'!J222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2025-2027'!F197</f>
        <v>0.6</v>
      </c>
      <c r="E537" s="27">
        <f>'Функц. 2025-2027'!H197</f>
        <v>922</v>
      </c>
      <c r="F537" s="27">
        <f>'Функц. 2025-2027'!J197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2025-2027'!F323</f>
        <v>0.79999999999999993</v>
      </c>
      <c r="E544" s="27">
        <f>'Функц. 2025-2027'!H323</f>
        <v>1.4000000000000001</v>
      </c>
      <c r="F544" s="27">
        <f>'Функц. 2025-2027'!J323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2025-2027'!F330</f>
        <v>24903</v>
      </c>
      <c r="E548" s="27">
        <f>'Функц. 2025-2027'!H330</f>
        <v>39565</v>
      </c>
      <c r="F548" s="27">
        <f>'Функц. 2025-2027'!J330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2025-2027'!F331</f>
        <v>24903</v>
      </c>
      <c r="E549" s="27">
        <f>'Функц. 2025-2027'!H331</f>
        <v>39565</v>
      </c>
      <c r="F549" s="27">
        <f>'Функц. 2025-2027'!J331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2025-2027'!F336</f>
        <v>19986</v>
      </c>
      <c r="E554" s="517">
        <f>'Функц. 2025-2027'!H336</f>
        <v>16090</v>
      </c>
      <c r="F554" s="517">
        <f>'Функц. 2025-2027'!J336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2025-2027'!F341</f>
        <v>53000</v>
      </c>
      <c r="E559" s="27">
        <f>'Функц. 2025-2027'!H341</f>
        <v>36365</v>
      </c>
      <c r="F559" s="27">
        <f>'Функц. 2025-2027'!J341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2025-2027'!F354</f>
        <v>3172</v>
      </c>
      <c r="E565" s="27">
        <f>'Функц. 2025-2027'!H354</f>
        <v>2593</v>
      </c>
      <c r="F565" s="27">
        <f>'Функц. 2025-2027'!J354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2025-2027'!F358</f>
        <v>350</v>
      </c>
      <c r="E569" s="27">
        <f>'Функц. 2025-2027'!H358</f>
        <v>110</v>
      </c>
      <c r="F569" s="27">
        <f>'Функц. 2025-2027'!J358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2025-2027'!F362</f>
        <v>300</v>
      </c>
      <c r="E573" s="27">
        <f>'Функц. 2025-2027'!H362</f>
        <v>300</v>
      </c>
      <c r="F573" s="27">
        <f>'Функц. 2025-2027'!J362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2025-2027'!F749</f>
        <v>947</v>
      </c>
      <c r="E577" s="27">
        <f>'Функц. 2025-2027'!H749</f>
        <v>0</v>
      </c>
      <c r="F577" s="27">
        <f>'Функц. 2025-2027'!J749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2025-2027'!F203</f>
        <v>57349</v>
      </c>
      <c r="E582" s="27">
        <f>'Функц. 2025-2027'!H203</f>
        <v>52633</v>
      </c>
      <c r="F582" s="27">
        <f>'Функц. 2025-2027'!J203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2025-2027'!F466</f>
        <v>1510</v>
      </c>
      <c r="E588" s="27">
        <f>'Функц. 2025-2027'!H466</f>
        <v>210</v>
      </c>
      <c r="F588" s="27">
        <f>'Функц. 2025-2027'!J466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2025-2027'!F472</f>
        <v>12113.7</v>
      </c>
      <c r="E594" s="517">
        <f>'Функц. 2025-2027'!H472</f>
        <v>0</v>
      </c>
      <c r="F594" s="517">
        <f>'Функц. 2025-2027'!J472</f>
        <v>0</v>
      </c>
      <c r="G594" s="520"/>
    </row>
    <row r="595" spans="1:30" s="519" customFormat="1" x14ac:dyDescent="0.25">
      <c r="A595" s="451" t="s">
        <v>832</v>
      </c>
      <c r="B595" s="542" t="s">
        <v>833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833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833</v>
      </c>
      <c r="C597" s="454">
        <v>240</v>
      </c>
      <c r="D597" s="517">
        <f>'Функц. 2025-2027'!F475</f>
        <v>14734.3</v>
      </c>
      <c r="E597" s="517">
        <f>'Функц. 2025-2027'!H474</f>
        <v>0</v>
      </c>
      <c r="F597" s="517">
        <f>'Функц. 2025-2027'!J475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2025-2027'!F478</f>
        <v>30471.4</v>
      </c>
      <c r="E600" s="140">
        <f>'Функц. 2025-2027'!H478</f>
        <v>0</v>
      </c>
      <c r="F600" s="140">
        <f>'Функц. 2025-2027'!J478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2025-2027'!F481</f>
        <v>205026.5</v>
      </c>
      <c r="E603" s="27">
        <f>'Функц. 2025-2027'!H481</f>
        <v>0</v>
      </c>
      <c r="F603" s="140">
        <f>'Функц. 2025-2027'!J481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2025-2027'!F483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2025-2027'!F487</f>
        <v>30382</v>
      </c>
      <c r="E609" s="140">
        <f>'Функц. 2025-2027'!H487</f>
        <v>0</v>
      </c>
      <c r="F609" s="140">
        <f>'Функц. 2025-2027'!J487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2025-2027'!F490</f>
        <v>142075.1</v>
      </c>
      <c r="E612" s="140">
        <f>'Функц. 2025-2027'!H490</f>
        <v>0</v>
      </c>
      <c r="F612" s="140">
        <f>'Функц. 2025-2027'!J490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2025-2027'!F493</f>
        <v>0</v>
      </c>
      <c r="E615" s="140">
        <f>'Функц. 2025-2027'!H493</f>
        <v>16969.400000000001</v>
      </c>
      <c r="F615" s="140">
        <f>'Функц. 2025-2027'!J493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2025-2027'!F805</f>
        <v>18637.3</v>
      </c>
      <c r="E621" s="140">
        <f>'Функц. 2025-2027'!H805</f>
        <v>21472</v>
      </c>
      <c r="F621" s="140">
        <f>'Функц. 2025-2027'!J805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2025-2027'!F498</f>
        <v>28849.7</v>
      </c>
      <c r="E624" s="140">
        <f>'Функц. 2025-2027'!H498</f>
        <v>0</v>
      </c>
      <c r="F624" s="140">
        <f>'Функц. 2025-2027'!J498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2025-2027'!F501</f>
        <v>0</v>
      </c>
      <c r="E627" s="140">
        <f>'Функц. 2025-2027'!H501</f>
        <v>20463</v>
      </c>
      <c r="F627" s="140">
        <f>'Функц. 2025-2027'!J501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2025-2027'!F504</f>
        <v>31593.3</v>
      </c>
      <c r="E630" s="140">
        <f>'Функц. 2025-2027'!H504</f>
        <v>22760.1</v>
      </c>
      <c r="F630" s="140">
        <f>'Функц. 2025-2027'!J504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2025-2027'!F507</f>
        <v>15915.2</v>
      </c>
      <c r="E633" s="27">
        <f>'Функц. 2025-2027'!H507</f>
        <v>16552</v>
      </c>
      <c r="F633" s="27">
        <f>'Функц. 2025-2027'!J507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2025-2027'!F510</f>
        <v>14147</v>
      </c>
      <c r="E636" s="140">
        <f>'Функц. 2025-2027'!H510</f>
        <v>14713</v>
      </c>
      <c r="F636" s="140">
        <f>'Функц. 2025-2027'!J510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2025-2027'!F347</f>
        <v>7288</v>
      </c>
      <c r="E639" s="140">
        <f>'Функц. 2025-2027'!H347</f>
        <v>7580</v>
      </c>
      <c r="F639" s="140">
        <f>'Функц. 2025-2027'!J347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2025-2027'!F513</f>
        <v>3833</v>
      </c>
      <c r="E642" s="140">
        <f>'Функц. 2025-2027'!H513</f>
        <v>3986</v>
      </c>
      <c r="F642" s="140">
        <f>'Функц. 2025-2027'!J513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2025-2027'!F516</f>
        <v>286360.7</v>
      </c>
      <c r="E645" s="140">
        <f>'Функц. 2025-2027'!H516</f>
        <v>287936</v>
      </c>
      <c r="F645" s="140">
        <f>'Функц. 2025-2027'!J516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2025-2027'!F533</f>
        <v>1541</v>
      </c>
      <c r="E648" s="140">
        <f>'Функц. 2025-2027'!H533</f>
        <v>1541</v>
      </c>
      <c r="F648" s="140">
        <f>'Функц. 2025-2027'!K533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2025-2027'!F535</f>
        <v>71</v>
      </c>
      <c r="E650" s="140">
        <f>'Функц. 2025-2027'!H535</f>
        <v>73</v>
      </c>
      <c r="F650" s="140">
        <f>'Функц. 2025-2027'!K535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2025-2027'!F440</f>
        <v>593.1</v>
      </c>
      <c r="E653" s="140">
        <f>'Функц. 2025-2027'!H440</f>
        <v>0</v>
      </c>
      <c r="F653" s="140">
        <f>'Функц. 2025-2027'!J440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2025-2027'!F386</f>
        <v>4464</v>
      </c>
      <c r="E657" s="140">
        <f>'Функц. 2025-2027'!H386</f>
        <v>0</v>
      </c>
      <c r="F657" s="140">
        <f>'Функц. 2025-2027'!J386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2025-2027'!F520</f>
        <v>38579.1</v>
      </c>
      <c r="E661" s="140">
        <f>'Функц. 2025-2027'!H520</f>
        <v>40122.300000000003</v>
      </c>
      <c r="F661" s="140">
        <f>'Функц. 2025-2027'!J520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2025-2027'!F541</f>
        <v>2285.7999999999997</v>
      </c>
      <c r="E667" s="140">
        <f>'Функц. 2025-2027'!H541</f>
        <v>2325.6</v>
      </c>
      <c r="F667" s="140">
        <f>'Функц. 2025-2027'!J541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2025-2027'!F543</f>
        <v>0.1</v>
      </c>
      <c r="E669" s="140">
        <f>'Функц. 2025-2027'!H543</f>
        <v>0</v>
      </c>
      <c r="F669" s="140">
        <f>'Функц. 2025-2027'!J543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2025-2027'!F546</f>
        <v>17192.5</v>
      </c>
      <c r="E672" s="140">
        <f>'Функц. 2025-2027'!H546</f>
        <v>16444.3</v>
      </c>
      <c r="F672" s="140">
        <f>'Функц. 2025-2027'!J546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2025-2027'!F549</f>
        <v>9738</v>
      </c>
      <c r="E675" s="140">
        <f>'Функц. 2025-2027'!H549</f>
        <v>9738</v>
      </c>
      <c r="F675" s="140">
        <f>'Функц. 2025-2027'!J549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2025-2027'!F392</f>
        <v>790</v>
      </c>
      <c r="E681" s="140">
        <f>'Функц. 2025-2027'!H392</f>
        <v>0</v>
      </c>
      <c r="F681" s="140">
        <f>'Функц. 2025-2027'!J392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2025-2027'!F29</f>
        <v>3495</v>
      </c>
      <c r="E686" s="27">
        <f>'Функц. 2025-2027'!H29</f>
        <v>2936</v>
      </c>
      <c r="F686" s="27">
        <f>'Функц. 2025-2027'!J29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2025-2027'!F32</f>
        <v>2501</v>
      </c>
      <c r="E689" s="27">
        <f>'Функц. 2025-2027'!H32</f>
        <v>2279.5</v>
      </c>
      <c r="F689" s="27">
        <f>'Функц. 2025-2027'!J32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2025-2027'!F36</f>
        <v>2929.9</v>
      </c>
      <c r="E693" s="27">
        <f>'Функц. 2025-2027'!H36</f>
        <v>1849.9</v>
      </c>
      <c r="F693" s="27">
        <f>'Функц. 2025-2027'!J36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2025-2027'!F39</f>
        <v>5228</v>
      </c>
      <c r="E696" s="27">
        <f>'Функц. 2025-2027'!H39</f>
        <v>4779.1000000000004</v>
      </c>
      <c r="F696" s="27">
        <f>'Функц. 2025-2027'!J39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2025-2027'!F42</f>
        <v>4896.3999999999996</v>
      </c>
      <c r="E699" s="27">
        <f>'Функц. 2025-2027'!H42</f>
        <v>4896.3999999999996</v>
      </c>
      <c r="F699" s="27">
        <f>'Функц. 2025-2027'!J42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2025-2027'!F106</f>
        <v>1348.2</v>
      </c>
      <c r="E703" s="27">
        <f>'Функц. 2025-2027'!H106</f>
        <v>1348.2</v>
      </c>
      <c r="F703" s="27">
        <f>'Функц. 2025-2027'!J106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2025-2027'!F109</f>
        <v>2423.4</v>
      </c>
      <c r="E706" s="27">
        <f>'Функц. 2025-2027'!H109</f>
        <v>2423.4</v>
      </c>
      <c r="F706" s="27">
        <f>'Функц. 2025-2027'!J109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2025-2027'!F112</f>
        <v>4460</v>
      </c>
      <c r="E709" s="27">
        <f>'Функц. 2025-2027'!H112</f>
        <v>4460</v>
      </c>
      <c r="F709" s="27">
        <f>'Функц. 2025-2027'!J112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2025-2027'!F115</f>
        <v>2944.8</v>
      </c>
      <c r="E712" s="27">
        <f>'Функц. 2025-2027'!H115</f>
        <v>2531.8000000000002</v>
      </c>
      <c r="F712" s="27">
        <f>'Функц. 2025-2027'!J115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2025-2027'!F120</f>
        <v>6400</v>
      </c>
      <c r="E716" s="27">
        <f>'Функц. 2025-2027'!H120</f>
        <v>0</v>
      </c>
      <c r="F716" s="27">
        <f>'Функц. 2025-2027'!J120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2025-2027'!F125</f>
        <v>1000</v>
      </c>
      <c r="E719" s="27">
        <f>'Функц. 2025-2027'!H125</f>
        <v>0</v>
      </c>
      <c r="F719" s="27">
        <f>'Функц. 2025-2027'!J125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2025-2027'!F207</f>
        <v>31.3</v>
      </c>
      <c r="E722" s="517">
        <f>'Функц. 2025-2027'!H207</f>
        <v>0</v>
      </c>
      <c r="F722" s="517">
        <f>'Функц. 2025-2027'!J207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2025-2027'!F832</f>
        <v>331</v>
      </c>
      <c r="E725" s="27">
        <f>'Функц. 2025-2027'!H832</f>
        <v>0</v>
      </c>
      <c r="F725" s="27">
        <f>'Функц. 2025-2027'!J832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700" t="s">
        <v>800</v>
      </c>
      <c r="C727" s="701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700" t="s">
        <v>800</v>
      </c>
      <c r="C728" s="701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700" t="s">
        <v>800</v>
      </c>
      <c r="C729" s="701">
        <v>850</v>
      </c>
      <c r="D729" s="517">
        <f>'Функц. 2025-2027'!F211</f>
        <v>150</v>
      </c>
      <c r="E729" s="517">
        <f>'Функц. 2025-2027'!H211</f>
        <v>0</v>
      </c>
      <c r="F729" s="517">
        <f>'Функц. 2025-2027'!J211</f>
        <v>0</v>
      </c>
      <c r="G729" s="520"/>
    </row>
    <row r="730" spans="1:30" s="519" customFormat="1" x14ac:dyDescent="0.25">
      <c r="A730" s="451" t="s">
        <v>820</v>
      </c>
      <c r="B730" s="700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700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700" t="s">
        <v>819</v>
      </c>
      <c r="C732" s="454">
        <v>320</v>
      </c>
      <c r="D732" s="517">
        <f>'Функц. 2025-2027'!F299</f>
        <v>2000</v>
      </c>
      <c r="E732" s="517">
        <f>'Функц. 2025-2027'!H299</f>
        <v>0</v>
      </c>
      <c r="F732" s="517">
        <f>'Функц. 2025-2027'!J299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2025-2027'!F214</f>
        <v>12799.7</v>
      </c>
      <c r="E735" s="270">
        <f>'Функц. 2025-2027'!H214</f>
        <v>1505.8999999999996</v>
      </c>
      <c r="F735" s="270">
        <f>'Функц. 2025-2027'!J214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41"/>
      <c r="C6" s="742"/>
      <c r="D6" s="742"/>
      <c r="E6" s="742"/>
      <c r="F6" s="743"/>
    </row>
    <row r="7" spans="1:8" s="22" customFormat="1" ht="12.75" x14ac:dyDescent="0.2">
      <c r="A7" s="681"/>
      <c r="B7" s="681"/>
      <c r="C7" s="681"/>
      <c r="D7" s="730"/>
      <c r="E7" s="730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2" t="s">
        <v>788</v>
      </c>
      <c r="B9" s="732"/>
      <c r="C9" s="732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1"/>
      <c r="F10" s="731"/>
      <c r="G10" s="731"/>
      <c r="H10" s="731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3" t="s">
        <v>72</v>
      </c>
      <c r="B12" s="735" t="s">
        <v>0</v>
      </c>
      <c r="C12" s="737" t="s">
        <v>20</v>
      </c>
      <c r="D12" s="739" t="s">
        <v>435</v>
      </c>
      <c r="E12" s="728" t="s">
        <v>616</v>
      </c>
      <c r="F12" s="728" t="s">
        <v>645</v>
      </c>
    </row>
    <row r="13" spans="1:8" ht="13.9" customHeight="1" thickBot="1" x14ac:dyDescent="0.25">
      <c r="A13" s="734"/>
      <c r="B13" s="736"/>
      <c r="C13" s="738"/>
      <c r="D13" s="740"/>
      <c r="E13" s="729"/>
      <c r="F13" s="729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2025-2027'!F12</f>
        <v>9374.2999999999993</v>
      </c>
      <c r="E16" s="229">
        <f>'Функц. 2025-2027'!H12</f>
        <v>3451.3</v>
      </c>
      <c r="F16" s="229">
        <f>'Функц. 2025-2027'!J12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2025-2027'!F19</f>
        <v>19070.3</v>
      </c>
      <c r="E17" s="229">
        <f>'Функц. 2025-2027'!H19</f>
        <v>16740.900000000001</v>
      </c>
      <c r="F17" s="229">
        <f>'Функц. 2025-2027'!J19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2025-2027'!F43</f>
        <v>127381.09999999999</v>
      </c>
      <c r="E18" s="244">
        <f>'Функц. 2025-2027'!H43</f>
        <v>100872</v>
      </c>
      <c r="F18" s="244">
        <f>'Функц. 2025-2027'!J43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2025-2027'!F84</f>
        <v>43265.5</v>
      </c>
      <c r="E19" s="244">
        <f>'Функц. 2025-2027'!H84</f>
        <v>42805.3</v>
      </c>
      <c r="F19" s="244">
        <f>'Функц. 2025-2027'!J84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2025-2027'!F116</f>
        <v>6400</v>
      </c>
      <c r="E20" s="244">
        <f>'Функц. 2025-2027'!H116</f>
        <v>0</v>
      </c>
      <c r="F20" s="244">
        <f>'Функц. 2025-2027'!J116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2025-2027'!F121</f>
        <v>1000</v>
      </c>
      <c r="E21" s="244">
        <f>'Функц. 2025-2027'!H121</f>
        <v>0</v>
      </c>
      <c r="F21" s="244">
        <f>'Функц. 2025-2027'!J121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2025-2027'!F126</f>
        <v>272229.09999999998</v>
      </c>
      <c r="E22" s="244">
        <f>'Функц. 2025-2027'!H126</f>
        <v>174181.9</v>
      </c>
      <c r="F22" s="244">
        <f>'Функц. 2025-2027'!J126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2025-2027'!F216</f>
        <v>4643.3999999999996</v>
      </c>
      <c r="E24" s="244">
        <f>'Функц. 2025-2027'!H216</f>
        <v>5021.3</v>
      </c>
      <c r="F24" s="244">
        <f>'Функц. 2025-2027'!J216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2025-2027'!F223</f>
        <v>650</v>
      </c>
      <c r="E25" s="244">
        <f>'Функц. 2025-2027'!H223</f>
        <v>74</v>
      </c>
      <c r="F25" s="244">
        <f>'Функц. 2025-2027'!J223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2025-2027'!F231</f>
        <v>1278.4000000000001</v>
      </c>
      <c r="E27" s="244">
        <f>'Функц. 2025-2027'!H231</f>
        <v>1177</v>
      </c>
      <c r="F27" s="244">
        <f>'Функц. 2025-2027'!J231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2025-2027'!F246</f>
        <v>29276.799999999999</v>
      </c>
      <c r="E28" s="244">
        <f>'Функц. 2025-2027'!H246</f>
        <v>11681</v>
      </c>
      <c r="F28" s="244">
        <f>'Функц. 2025-2027'!J246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2025-2027'!F284</f>
        <v>21343.8</v>
      </c>
      <c r="E29" s="244">
        <f>'Функц. 2025-2027'!H284</f>
        <v>12118.8</v>
      </c>
      <c r="F29" s="244">
        <f>'Функц. 2025-2027'!J284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2025-2027'!F301</f>
        <v>919</v>
      </c>
      <c r="E31" s="244">
        <f>'Функц. 2025-2027'!H301</f>
        <v>919</v>
      </c>
      <c r="F31" s="244">
        <f>'Функц. 2025-2027'!J301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2025-2027'!F310</f>
        <v>34483.700000000004</v>
      </c>
      <c r="E32" s="244">
        <f>'Функц. 2025-2027'!H310</f>
        <v>30338.7</v>
      </c>
      <c r="F32" s="244">
        <f>'Функц. 2025-2027'!J310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2025-2027'!F325</f>
        <v>105177</v>
      </c>
      <c r="E33" s="244">
        <f>'Функц. 2025-2027'!H325</f>
        <v>99600</v>
      </c>
      <c r="F33" s="244">
        <f>'Функц. 2025-2027'!J325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2025-2027'!F348</f>
        <v>3822</v>
      </c>
      <c r="E34" s="244">
        <f>'Функц. 2025-2027'!H348</f>
        <v>3003</v>
      </c>
      <c r="F34" s="244">
        <f>'Функц. 2025-2027'!J348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2025-2027'!F363</f>
        <v>984.7</v>
      </c>
      <c r="E35" s="244">
        <f>'Функц. 2025-2027'!H363</f>
        <v>377</v>
      </c>
      <c r="F35" s="244">
        <f>'Функц. 2025-2027'!J363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2025-2027'!F374</f>
        <v>27354</v>
      </c>
      <c r="E37" s="244">
        <f>'Функц. 2025-2027'!H374</f>
        <v>8300</v>
      </c>
      <c r="F37" s="244">
        <f>'Функц. 2025-2027'!J374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2025-2027'!F393</f>
        <v>961650.8</v>
      </c>
      <c r="E38" s="443">
        <f>'Функц. 2025-2027'!H393</f>
        <v>579541.49999999988</v>
      </c>
      <c r="F38" s="443">
        <f>'Функц. 2025-2027'!J393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2025-2027'!F441</f>
        <v>907279.8</v>
      </c>
      <c r="E39" s="244">
        <f>'Функц. 2025-2027'!H441</f>
        <v>429817.8</v>
      </c>
      <c r="F39" s="244">
        <f>'Функц. 2025-2027'!J441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2025-2027'!F521</f>
        <v>30952.800000000003</v>
      </c>
      <c r="E40" s="244">
        <f>'Функц. 2025-2027'!H521</f>
        <v>30209.8</v>
      </c>
      <c r="F40" s="244">
        <f>'Функц. 2025-2027'!J521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2025-2027'!F551</f>
        <v>824970</v>
      </c>
      <c r="E43" s="413">
        <f>'Функц. 2025-2027'!H551</f>
        <v>0</v>
      </c>
      <c r="F43" s="413">
        <f>'Функц. 2025-2027'!J551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2025-2027'!F561</f>
        <v>134</v>
      </c>
      <c r="E44" s="413">
        <f>'Функц. 2025-2027'!H561</f>
        <v>134</v>
      </c>
      <c r="F44" s="413">
        <f>'Функц. 2025-2027'!J561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2025-2027'!F569</f>
        <v>479897.8</v>
      </c>
      <c r="E46" s="229">
        <f>'Функц. 2025-2027'!H569</f>
        <v>461823.3</v>
      </c>
      <c r="F46" s="229">
        <f>'Функц. 2025-2027'!J569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2025-2027'!F593</f>
        <v>897446.70000000019</v>
      </c>
      <c r="E47" s="230">
        <f>'Функц. 2025-2027'!H593</f>
        <v>727748.5</v>
      </c>
      <c r="F47" s="230">
        <f>'Функц. 2025-2027'!J593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2025-2027'!F656</f>
        <v>158670.40000000002</v>
      </c>
      <c r="E48" s="244">
        <f>'Функц. 2025-2027'!H656</f>
        <v>119938.2</v>
      </c>
      <c r="F48" s="244">
        <f>'Функц. 2025-2027'!J656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2025-2027'!F689</f>
        <v>3026.2999999999997</v>
      </c>
      <c r="E49" s="244">
        <f>'Функц. 2025-2027'!H689</f>
        <v>2157.9</v>
      </c>
      <c r="F49" s="244">
        <f>'Функц. 2025-2027'!J689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2025-2027'!F713</f>
        <v>34566.100000000006</v>
      </c>
      <c r="E50" s="244">
        <f>'Функц. 2025-2027'!H713</f>
        <v>33009.100000000006</v>
      </c>
      <c r="F50" s="244">
        <f>'Функц. 2025-2027'!J713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2025-2027'!F751</f>
        <v>204945.09999999998</v>
      </c>
      <c r="E52" s="244">
        <f>'Функц. 2025-2027'!H751</f>
        <v>168096</v>
      </c>
      <c r="F52" s="244">
        <f>'Функц. 2025-2027'!J751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2025-2027'!F807</f>
        <v>650</v>
      </c>
      <c r="E54" s="443">
        <f>'Функц. 2025-2027'!H807</f>
        <v>0</v>
      </c>
      <c r="F54" s="443">
        <f>'Функц. 2025-2027'!J813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2025-2027'!F815</f>
        <v>9007</v>
      </c>
      <c r="E56" s="244">
        <f>'Функц. 2025-2027'!H815</f>
        <v>9007</v>
      </c>
      <c r="F56" s="244">
        <f>'Функц. 2025-2027'!J815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2025-2027'!F822</f>
        <v>331</v>
      </c>
      <c r="E57" s="244">
        <f>'Функц. 2025-2027'!H822</f>
        <v>2990</v>
      </c>
      <c r="F57" s="244">
        <f>'Функц. 2025-2027'!J822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2025-2027'!F833</f>
        <v>45866.3</v>
      </c>
      <c r="E58" s="244">
        <f>'Функц. 2025-2027'!H833</f>
        <v>44636.4</v>
      </c>
      <c r="F58" s="244">
        <f>'Функц. 2025-2027'!J833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2025-2027'!F860</f>
        <v>140</v>
      </c>
      <c r="E59" s="244">
        <f>'Функц. 2025-2027'!H860</f>
        <v>140</v>
      </c>
      <c r="F59" s="244">
        <f>'Функц. 2025-2027'!J860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2025-2027'!F871</f>
        <v>10724.5</v>
      </c>
      <c r="E61" s="244">
        <f>'Функц. 2025-2027'!H871</f>
        <v>3632.9</v>
      </c>
      <c r="F61" s="244">
        <f>'Функц. 2025-2027'!J871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2025-2027'!F885</f>
        <v>125666.1</v>
      </c>
      <c r="E62" s="244">
        <f>'Функц. 2025-2027'!H885</f>
        <v>120743</v>
      </c>
      <c r="F62" s="244">
        <f>'Функц. 2025-2027'!J885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2025-2027'!F894</f>
        <v>4534.5</v>
      </c>
      <c r="E64" s="245">
        <f>'Функц. 2025-2027'!H899</f>
        <v>40146.5</v>
      </c>
      <c r="F64" s="245">
        <f>'Функц. 2025-2027'!J899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0"/>
  <sheetViews>
    <sheetView view="pageBreakPreview" topLeftCell="X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6"/>
      <c r="AD2" s="722" t="s">
        <v>593</v>
      </c>
      <c r="AE2" s="719"/>
      <c r="AF2" s="719"/>
      <c r="AG2" s="703"/>
      <c r="AH2" s="703"/>
    </row>
    <row r="3" spans="1:38" ht="126.75" customHeight="1" x14ac:dyDescent="0.25">
      <c r="X3" s="706"/>
      <c r="AD3" s="723" t="s">
        <v>831</v>
      </c>
      <c r="AE3" s="723"/>
      <c r="AF3" s="723"/>
      <c r="AG3" s="703"/>
      <c r="AH3" s="703"/>
    </row>
    <row r="4" spans="1:38" ht="14.25" customHeight="1" x14ac:dyDescent="0.25">
      <c r="X4" s="706"/>
      <c r="AD4" s="707"/>
      <c r="AE4" s="704"/>
      <c r="AF4" s="704"/>
      <c r="AG4" s="703"/>
      <c r="AH4" s="703"/>
    </row>
    <row r="5" spans="1:38" ht="15.75" x14ac:dyDescent="0.25">
      <c r="AB5" s="631"/>
      <c r="AC5" s="631"/>
      <c r="AD5" s="722" t="s">
        <v>827</v>
      </c>
      <c r="AE5" s="719"/>
      <c r="AF5" s="719"/>
      <c r="AG5" s="434"/>
      <c r="AH5" s="434"/>
    </row>
    <row r="6" spans="1:38" ht="116.25" customHeight="1" x14ac:dyDescent="0.25">
      <c r="AB6" s="445"/>
      <c r="AC6" s="579"/>
      <c r="AD6" s="723" t="s">
        <v>828</v>
      </c>
      <c r="AE6" s="724"/>
      <c r="AF6" s="724"/>
      <c r="AG6" s="434"/>
      <c r="AH6" s="434"/>
      <c r="AI6" s="750"/>
      <c r="AJ6" s="750"/>
      <c r="AK6" s="750"/>
      <c r="AL6" s="750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0"/>
      <c r="AJ7" s="750"/>
      <c r="AK7" s="750"/>
      <c r="AL7" s="750"/>
    </row>
    <row r="8" spans="1:38" s="44" customFormat="1" ht="58.9" customHeight="1" x14ac:dyDescent="0.3">
      <c r="A8" s="751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2"/>
      <c r="O8" s="752"/>
      <c r="P8" s="752"/>
      <c r="Q8" s="752"/>
      <c r="R8" s="752"/>
      <c r="S8" s="752"/>
      <c r="T8" s="752"/>
      <c r="U8" s="43"/>
      <c r="W8" s="43"/>
      <c r="X8" s="753" t="s">
        <v>785</v>
      </c>
      <c r="Y8" s="753"/>
      <c r="Z8" s="718"/>
      <c r="AA8" s="718"/>
      <c r="AB8" s="718"/>
      <c r="AC8" s="718"/>
      <c r="AD8" s="754"/>
      <c r="AE8" s="754"/>
      <c r="AF8" s="719"/>
      <c r="AG8" s="203"/>
      <c r="AH8" s="203"/>
      <c r="AI8" s="45"/>
      <c r="AJ8" s="746"/>
      <c r="AK8" s="717"/>
      <c r="AL8" s="717"/>
    </row>
    <row r="9" spans="1:38" s="44" customFormat="1" ht="21" thickBot="1" x14ac:dyDescent="0.35">
      <c r="A9" s="751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2"/>
      <c r="O9" s="752"/>
      <c r="P9" s="752"/>
      <c r="Q9" s="752"/>
      <c r="R9" s="752"/>
      <c r="S9" s="752"/>
      <c r="T9" s="752"/>
      <c r="U9" s="46"/>
      <c r="V9" s="45"/>
      <c r="W9" s="45"/>
      <c r="X9" s="753"/>
      <c r="Y9" s="753"/>
      <c r="Z9" s="753"/>
      <c r="AA9" s="753"/>
      <c r="AB9" s="753"/>
      <c r="AC9" s="753"/>
      <c r="AD9" s="144"/>
      <c r="AF9" s="424" t="s">
        <v>608</v>
      </c>
      <c r="AJ9" s="748"/>
      <c r="AK9" s="749"/>
      <c r="AL9" s="749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6"/>
      <c r="AK10" s="747"/>
      <c r="AL10" s="747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799</v>
      </c>
      <c r="Y137" s="467" t="s">
        <v>63</v>
      </c>
      <c r="Z137" s="469" t="s">
        <v>29</v>
      </c>
      <c r="AA137" s="470">
        <v>13</v>
      </c>
      <c r="AB137" s="700" t="s">
        <v>800</v>
      </c>
      <c r="AC137" s="701"/>
      <c r="AD137" s="698">
        <f t="shared" ref="AD137:AF138" si="33">AD138</f>
        <v>150</v>
      </c>
      <c r="AE137" s="698">
        <f t="shared" si="33"/>
        <v>0</v>
      </c>
      <c r="AF137" s="698">
        <f t="shared" si="33"/>
        <v>0</v>
      </c>
      <c r="AG137" s="506"/>
      <c r="AH137" s="506"/>
      <c r="AI137" s="502"/>
    </row>
    <row r="138" spans="1:35" s="702" customFormat="1" x14ac:dyDescent="0.25">
      <c r="A138" s="90"/>
      <c r="B138" s="493"/>
      <c r="C138" s="494"/>
      <c r="D138" s="494"/>
      <c r="E138" s="495"/>
      <c r="F138" s="494"/>
      <c r="G138" s="496"/>
      <c r="H138" s="699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9"/>
      <c r="X138" s="451" t="s">
        <v>42</v>
      </c>
      <c r="Y138" s="467" t="s">
        <v>63</v>
      </c>
      <c r="Z138" s="469" t="s">
        <v>29</v>
      </c>
      <c r="AA138" s="470">
        <v>13</v>
      </c>
      <c r="AB138" s="700" t="s">
        <v>800</v>
      </c>
      <c r="AC138" s="701">
        <v>800</v>
      </c>
      <c r="AD138" s="698">
        <f t="shared" si="33"/>
        <v>150</v>
      </c>
      <c r="AE138" s="698">
        <f t="shared" si="33"/>
        <v>0</v>
      </c>
      <c r="AF138" s="698">
        <f t="shared" si="33"/>
        <v>0</v>
      </c>
      <c r="AG138" s="506"/>
      <c r="AH138" s="506"/>
      <c r="AI138" s="502"/>
    </row>
    <row r="139" spans="1:35" s="702" customFormat="1" x14ac:dyDescent="0.25">
      <c r="A139" s="90"/>
      <c r="B139" s="493"/>
      <c r="C139" s="494"/>
      <c r="D139" s="494"/>
      <c r="E139" s="495"/>
      <c r="F139" s="494"/>
      <c r="G139" s="496"/>
      <c r="H139" s="699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9"/>
      <c r="X139" s="451" t="s">
        <v>57</v>
      </c>
      <c r="Y139" s="452" t="s">
        <v>63</v>
      </c>
      <c r="Z139" s="469" t="s">
        <v>29</v>
      </c>
      <c r="AA139" s="470">
        <v>13</v>
      </c>
      <c r="AB139" s="700" t="s">
        <v>800</v>
      </c>
      <c r="AC139" s="701">
        <v>850</v>
      </c>
      <c r="AD139" s="698">
        <f>50+100</f>
        <v>150</v>
      </c>
      <c r="AE139" s="698">
        <v>0</v>
      </c>
      <c r="AF139" s="698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4"/>
      <c r="AJ200" s="745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700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700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700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9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1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8">
        <f>AD504</f>
        <v>20</v>
      </c>
      <c r="AE503" s="698">
        <f t="shared" ref="AE503:AF507" si="146">AE504</f>
        <v>0</v>
      </c>
      <c r="AF503" s="698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8">
        <f>AD507</f>
        <v>20</v>
      </c>
      <c r="AE506" s="698">
        <f t="shared" si="146"/>
        <v>0</v>
      </c>
      <c r="AF506" s="698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8">
        <f>AD508</f>
        <v>20</v>
      </c>
      <c r="AE507" s="698">
        <f t="shared" si="146"/>
        <v>0</v>
      </c>
      <c r="AF507" s="698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8">
        <v>20</v>
      </c>
      <c r="AE508" s="698">
        <v>0</v>
      </c>
      <c r="AF508" s="698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1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1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8">
        <f t="shared" ref="AD653:AF655" si="186">AD654</f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8">
        <f t="shared" si="186"/>
        <v>2163</v>
      </c>
      <c r="AE654" s="698">
        <f t="shared" si="186"/>
        <v>0</v>
      </c>
      <c r="AF654" s="698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8">
        <f t="shared" si="186"/>
        <v>2163</v>
      </c>
      <c r="AE655" s="698">
        <f t="shared" si="186"/>
        <v>0</v>
      </c>
      <c r="AF655" s="698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8">
        <v>2163</v>
      </c>
      <c r="AE656" s="698">
        <v>0</v>
      </c>
      <c r="AF656" s="698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836</v>
      </c>
      <c r="Y692" s="452" t="s">
        <v>414</v>
      </c>
      <c r="Z692" s="453" t="s">
        <v>8</v>
      </c>
      <c r="AA692" s="453" t="s">
        <v>30</v>
      </c>
      <c r="AB692" s="541" t="s">
        <v>837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837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837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841</v>
      </c>
      <c r="Y695" s="452" t="s">
        <v>414</v>
      </c>
      <c r="Z695" s="453" t="s">
        <v>8</v>
      </c>
      <c r="AA695" s="453" t="s">
        <v>30</v>
      </c>
      <c r="AB695" s="542" t="s">
        <v>843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842</v>
      </c>
      <c r="Y696" s="452" t="s">
        <v>414</v>
      </c>
      <c r="Z696" s="453" t="s">
        <v>8</v>
      </c>
      <c r="AA696" s="453" t="s">
        <v>30</v>
      </c>
      <c r="AB696" s="542" t="s">
        <v>844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844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844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838</v>
      </c>
      <c r="Y856" s="452" t="s">
        <v>416</v>
      </c>
      <c r="Z856" s="453" t="s">
        <v>5</v>
      </c>
      <c r="AA856" s="453" t="s">
        <v>30</v>
      </c>
      <c r="AB856" s="555" t="s">
        <v>839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839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839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840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845</v>
      </c>
      <c r="Y871" s="452" t="s">
        <v>416</v>
      </c>
      <c r="Z871" s="453" t="s">
        <v>5</v>
      </c>
      <c r="AA871" s="453" t="s">
        <v>30</v>
      </c>
      <c r="AB871" s="542" t="s">
        <v>846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846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846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10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832</v>
      </c>
      <c r="Y890" s="452" t="s">
        <v>416</v>
      </c>
      <c r="Z890" s="453" t="s">
        <v>5</v>
      </c>
      <c r="AA890" s="453" t="s">
        <v>7</v>
      </c>
      <c r="AB890" s="542" t="s">
        <v>833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833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833</v>
      </c>
      <c r="AC892" s="454">
        <v>240</v>
      </c>
      <c r="AD892" s="672">
        <v>14734.3</v>
      </c>
      <c r="AE892" s="672">
        <v>0</v>
      </c>
      <c r="AF892" s="710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7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834</v>
      </c>
      <c r="Y992" s="452" t="s">
        <v>416</v>
      </c>
      <c r="Z992" s="453">
        <v>10</v>
      </c>
      <c r="AA992" s="453" t="s">
        <v>49</v>
      </c>
      <c r="AB992" s="542" t="s">
        <v>835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835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835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7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4" t="s">
        <v>40</v>
      </c>
      <c r="Y1036" s="685">
        <v>904</v>
      </c>
      <c r="Z1036" s="686">
        <v>10</v>
      </c>
      <c r="AA1036" s="686" t="s">
        <v>29</v>
      </c>
      <c r="AB1036" s="687" t="s">
        <v>464</v>
      </c>
      <c r="AC1036" s="688">
        <v>320</v>
      </c>
      <c r="AD1036" s="689">
        <v>633</v>
      </c>
      <c r="AE1036" s="690">
        <v>633</v>
      </c>
      <c r="AF1036" s="691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3" t="s">
        <v>56</v>
      </c>
      <c r="Y1037" s="715"/>
      <c r="Z1037" s="714"/>
      <c r="AA1037" s="692"/>
      <c r="AB1037" s="693"/>
      <c r="AC1037" s="694"/>
      <c r="AD1037" s="695">
        <f>AD1006+AD798+AD623+AD568+AD534+AD500+AD12</f>
        <v>5409112.3000000007</v>
      </c>
      <c r="AE1037" s="696">
        <f>AE1006+AE798+AE623+AE568+AE534+AE500+AE12</f>
        <v>3284433.1</v>
      </c>
      <c r="AF1037" s="694">
        <f>AF1006+AF798+AF623+AF568+AF534+AF500+AF12</f>
        <v>3189048.2</v>
      </c>
      <c r="AG1037" s="3"/>
      <c r="AH1037" s="3"/>
    </row>
    <row r="1038" spans="1:35" x14ac:dyDescent="0.25">
      <c r="Y1038" s="712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2025-06-11T13:12:46Z</cp:lastPrinted>
  <dcterms:created xsi:type="dcterms:W3CDTF">2001-09-21T11:20:50Z</dcterms:created>
  <dcterms:modified xsi:type="dcterms:W3CDTF">2025-06-27T13:09:32Z</dcterms:modified>
</cp:coreProperties>
</file>